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05" windowHeight="6030" tabRatio="601" activeTab="0"/>
  </bookViews>
  <sheets>
    <sheet name="Bang can doi" sheetId="1" r:id="rId1"/>
    <sheet name="KQSXKD" sheetId="2" r:id="rId2"/>
    <sheet name="Luu chuyen tien te" sheetId="3" r:id="rId3"/>
    <sheet name="Sheet8" sheetId="4" r:id="rId4"/>
    <sheet name="Sheet9" sheetId="5" r:id="rId5"/>
  </sheets>
  <definedNames>
    <definedName name="_xlnm.Print_Area" localSheetId="0">'Bang can doi'!#REF!</definedName>
  </definedNames>
  <calcPr fullCalcOnLoad="1"/>
</workbook>
</file>

<file path=xl/sharedStrings.xml><?xml version="1.0" encoding="utf-8"?>
<sst xmlns="http://schemas.openxmlformats.org/spreadsheetml/2006/main" count="306" uniqueCount="228">
  <si>
    <t>(Ký, hä tªn, ®ãng dÊu)</t>
  </si>
  <si>
    <t xml:space="preserve">     181 L¹c Long Qu©n - Hµ néi</t>
  </si>
  <si>
    <t xml:space="preserve">                    ********</t>
  </si>
  <si>
    <t>25/10/2000 vµ söa ®æi, bæ sung theo Th«ng t­ sè</t>
  </si>
  <si>
    <t xml:space="preserve"> 23/2005/TT-BTC ngµy 30/3/2005 cña Bé tr­ëng BTC</t>
  </si>
  <si>
    <t>b¶ng c©n ®èi kÕ to¸n</t>
  </si>
  <si>
    <t>§¬n vÞ tÝnh: ViÖt Nam ®ång</t>
  </si>
  <si>
    <t>Tµi s¶n</t>
  </si>
  <si>
    <t>M· 
sè</t>
  </si>
  <si>
    <t>Sè cuèi kú</t>
  </si>
  <si>
    <t>A- Tµi s¶n ng¾n h¹n</t>
  </si>
  <si>
    <t>(100)=110+120+130+140+150</t>
  </si>
  <si>
    <t>I- TiÒn vµ c¸c kho¶n t­¬ng ®­¬ng tiÒn</t>
  </si>
  <si>
    <t>1- TiÒn</t>
  </si>
  <si>
    <t>ThuyÕt 
minh</t>
  </si>
  <si>
    <t>2- C¸c kho¶n t­¬ng ®­¬ng tiÒn</t>
  </si>
  <si>
    <t>II- C¸c kho¶n ®Çu t­ tµi chÝnh ng¾n h¹n</t>
  </si>
  <si>
    <t>1- §Çu t­ ng¾n h¹n</t>
  </si>
  <si>
    <t>2- Dù phßng gi¶m gi¸ chøng kho¸n ®Çu t­ ng¾n h¹n (*)</t>
  </si>
  <si>
    <t>III- C¸c kho¶n ph¶i thu</t>
  </si>
  <si>
    <t>4- Ph¶i thu theo tiÕn ®é kh¸ch hµng hîp ®ång x©y dùng</t>
  </si>
  <si>
    <t>6- Dù phßng c¸c kho¶n ph¶i thu khã ®ßi (*)</t>
  </si>
  <si>
    <t>IV- Hµng tån kho</t>
  </si>
  <si>
    <t>1- Hµng tån kho</t>
  </si>
  <si>
    <t>2- Dù phßng gi¶m gi¸ hµng tån kho (*)</t>
  </si>
  <si>
    <t>V- Tµi s¶n ng¾n h¹n kh¸c</t>
  </si>
  <si>
    <t>1</t>
  </si>
  <si>
    <t>11</t>
  </si>
  <si>
    <t>2</t>
  </si>
  <si>
    <t>3</t>
  </si>
  <si>
    <t>1- Chi phÝ tr¶ tr­íc ng¾n h¹n</t>
  </si>
  <si>
    <t>2- C¸c kho¶n thuÕ ph¶i thu</t>
  </si>
  <si>
    <t>3- Tµi s¶n ng¾n h¹n kh¸c</t>
  </si>
  <si>
    <t>4</t>
  </si>
  <si>
    <t>B- Tµi s¶n dµi h¹n</t>
  </si>
  <si>
    <t>(200=210+220+240+250+260)</t>
  </si>
  <si>
    <t>I- C¸c kho¶n ph¶i thu dµi h¹n</t>
  </si>
  <si>
    <t>1- Ph¶i thu dµi h¹n cña kh¸ch hµng</t>
  </si>
  <si>
    <t>2- Ph¶i thu néi bé dµi h¹n</t>
  </si>
  <si>
    <t>3- Ph¶i thu dµi h¹n kh¸c</t>
  </si>
  <si>
    <t>4- Dù phßng ph¶i thu dµi h¹n khã ®ßi</t>
  </si>
  <si>
    <t>II- Tµi s¶n cè ®Þnh</t>
  </si>
  <si>
    <t>1- Tµi s¶n cè ®Þnh h÷u h×nh</t>
  </si>
  <si>
    <t xml:space="preserve">     - Nguyªn gi¸</t>
  </si>
  <si>
    <t xml:space="preserve">     - Gi¸ trÞ hao mßn luü kÕ (*)</t>
  </si>
  <si>
    <t>5</t>
  </si>
  <si>
    <t>2- Tµi s¶n cè ®Þnh thuª tµi chÝnh</t>
  </si>
  <si>
    <t>6</t>
  </si>
  <si>
    <t>7</t>
  </si>
  <si>
    <t>3- Tµi s¶n cè ®Þnh v« h×nh</t>
  </si>
  <si>
    <t>8</t>
  </si>
  <si>
    <t>4- Chi phÝ x©y dùng c¬ b¶n</t>
  </si>
  <si>
    <t>9</t>
  </si>
  <si>
    <t>III- BÊt ®éng s¶n ®Çu t­</t>
  </si>
  <si>
    <t>10</t>
  </si>
  <si>
    <t xml:space="preserve">IV- C¸c kho¶n ®Çu t­ tµi chÝnh dµi h¹n </t>
  </si>
  <si>
    <t>1- §Çu t­ vµo C«ng ty con</t>
  </si>
  <si>
    <t>2- §Çu t­ vµo C«ng ty liªn kÕt, liªn doanh</t>
  </si>
  <si>
    <t>3- §Çu t­ dµi h¹n kh¸c</t>
  </si>
  <si>
    <t>4- Dù phßng gi¶m gi¸ chøng kho¸n §T dµi h¹n (*)</t>
  </si>
  <si>
    <t>V- Tµi s¶n dµi h¹n kh¸c</t>
  </si>
  <si>
    <t>1- Chi phÝ tr¶ tr­íc dµi h¹n</t>
  </si>
  <si>
    <t>12</t>
  </si>
  <si>
    <t>2- Tµi s¶n thuÕ thu nhËp ho·n l¹i</t>
  </si>
  <si>
    <t>13</t>
  </si>
  <si>
    <t>3- Tµi s¶n dµi h¹n kh¸c</t>
  </si>
  <si>
    <t>Tæng céng tµi s¶n (270=100+200)</t>
  </si>
  <si>
    <t>Nguån vèn</t>
  </si>
  <si>
    <t>A- Nî ph¶i tr¶ (300=310+320)</t>
  </si>
  <si>
    <t>I- Vay nî ng¾n h¹n</t>
  </si>
  <si>
    <t>1- Vay vµ nî ng¾n h¹n</t>
  </si>
  <si>
    <t>14</t>
  </si>
  <si>
    <t>2- Ph¶i tr¶ ng­êi b¸n</t>
  </si>
  <si>
    <t>15</t>
  </si>
  <si>
    <t>3- Ng­êi mua tr¶ tiÒn tr­íc</t>
  </si>
  <si>
    <t>4- ThuÕ vµ c¸c kho¶n ph¶i nép Nhµ n­íc</t>
  </si>
  <si>
    <t>16</t>
  </si>
  <si>
    <t>6- Chi phÝ ph¶i tr¶</t>
  </si>
  <si>
    <t>17</t>
  </si>
  <si>
    <t>7- Ph¶i tr¶ néi bé</t>
  </si>
  <si>
    <t>8- Ph¶i tr¶ theo tiÕn ®é kÕ ho¹ch hîp ®ång x©y dùng</t>
  </si>
  <si>
    <t>9- C¸c kho¶n ph¶i tr¶, ph¶i nép kh¸c</t>
  </si>
  <si>
    <t>18</t>
  </si>
  <si>
    <t>II- Nî dµi h¹n</t>
  </si>
  <si>
    <t>1- Ph¶i tr¶ dµi h¹n ng­êi b¸n</t>
  </si>
  <si>
    <t xml:space="preserve">2- Ph¶i tr¶ dµi h¹n néi bé </t>
  </si>
  <si>
    <t>19</t>
  </si>
  <si>
    <t>3- Ph¶i tr¶ dµi h¹n kh¸c</t>
  </si>
  <si>
    <t>4- Vay vµ nî dµi h¹n</t>
  </si>
  <si>
    <t>20</t>
  </si>
  <si>
    <t>5- ThuÕ thu nhËp ho·n l¹i ph¶i tr¶</t>
  </si>
  <si>
    <t>B- Vèn chñ së h÷u (400=410+420)</t>
  </si>
  <si>
    <t xml:space="preserve">I- Vèn chñ së h÷u </t>
  </si>
  <si>
    <t>1- Vèn ®Çu t­ cña chñ së h÷u</t>
  </si>
  <si>
    <t>21</t>
  </si>
  <si>
    <t>2- ThÆng d­ vèn cæ phÇn</t>
  </si>
  <si>
    <t>3- Cæ phiÕu ng©n quü</t>
  </si>
  <si>
    <t>4- Chªnh lÖch ®¸nh gi¸ l¹i tµi s¶n</t>
  </si>
  <si>
    <t>5- Chªnh lÖch tû gi¸ hèi ®o¸i</t>
  </si>
  <si>
    <t>6- Quü ®Çu t­ ph¸t triÓn</t>
  </si>
  <si>
    <t>7- Quü dù phßng tµi chÝnh</t>
  </si>
  <si>
    <t>8- Quü kh¸c thuéc vèn chñ së h÷u</t>
  </si>
  <si>
    <t>9- Lîi nhuËn ch­a ph©n phèi</t>
  </si>
  <si>
    <t>II- Nguån kinh phÝ vµ quü kh¸c</t>
  </si>
  <si>
    <t>1- Quü khen th­ëng, phóc lîi</t>
  </si>
  <si>
    <t>2- Nguån kinh phÝ</t>
  </si>
  <si>
    <t>22</t>
  </si>
  <si>
    <t>3- Nguån kinh phÝ ®· h×nh thµnh TSC§</t>
  </si>
  <si>
    <t>Tæng céng nguån vèn (430=300+400)</t>
  </si>
  <si>
    <t>3 ngâ 191 L¹c Long Qu©n - Hµ néi</t>
  </si>
  <si>
    <t xml:space="preserve">Gi¸m ®èc </t>
  </si>
  <si>
    <t xml:space="preserve">                 (Ký, hä tªn)                                                    (Ký, hä tªn)</t>
  </si>
  <si>
    <t>C¸c chØ tiªu ngoµi b¶ng c©n ®èi</t>
  </si>
  <si>
    <t>ChØ tiªu</t>
  </si>
  <si>
    <t>ThuyÕt
minh</t>
  </si>
  <si>
    <t>1- Tµi s¶n thuª ngoµi</t>
  </si>
  <si>
    <t>2- VËt t­, hµng ho¸ nhËn gi÷ hé, nhËn gia c«ng</t>
  </si>
  <si>
    <t>3- Hµng ho¸ nhËn b¸n hé, nhËn ký göi</t>
  </si>
  <si>
    <t>4- Nî khã ®ßi ®· xö lý</t>
  </si>
  <si>
    <t>5- Ngo¹i tÖ c¸c lo¹i</t>
  </si>
  <si>
    <t xml:space="preserve">6- Dù to¸n chi ho¹t ®éng </t>
  </si>
  <si>
    <t>7- Nguån vèn khÊu hao c¬ b¶n hiÖn cã</t>
  </si>
  <si>
    <t>23</t>
  </si>
  <si>
    <t>Sè ®Çu kú</t>
  </si>
  <si>
    <t>b¸o c¸o kÕt qu¶ ho¹t ®éng s¶n xuÊt kinh doanh</t>
  </si>
  <si>
    <t>§¬n vÞ tÝnh: §ång ViÖt Nam</t>
  </si>
  <si>
    <t xml:space="preserve">1- Doanh thu b¸n hµng vµ cung cÊp dÞch vô </t>
  </si>
  <si>
    <t>2- C¸c kho¶n gi¶m trö</t>
  </si>
  <si>
    <t>3- Doanh thu thuÇn vÒ b¸n hµng vµ cung cÊp
dÞch vô (10=01-03)</t>
  </si>
  <si>
    <t>01</t>
  </si>
  <si>
    <t>03</t>
  </si>
  <si>
    <t>24</t>
  </si>
  <si>
    <t>4- Gi¸ vèn hµng b¸n</t>
  </si>
  <si>
    <t>25</t>
  </si>
  <si>
    <t>5- Lîi nhuËn gép vÒ b¸n hµng vµ cung cÊp
dÞch vô (20=10-11)</t>
  </si>
  <si>
    <t>6- Doanh thu ho¹t ®éng tµi chÝnh</t>
  </si>
  <si>
    <t>26</t>
  </si>
  <si>
    <t>7- Chi phÝ tµi chÝnh</t>
  </si>
  <si>
    <t xml:space="preserve">     Trong ®ã: Chi phÝ l·i vay</t>
  </si>
  <si>
    <t>8- Chi phÝ b¸n hµng</t>
  </si>
  <si>
    <t>9- Chi phÝ qu¶n lý doanh nghiÖp</t>
  </si>
  <si>
    <t>10- Lîi nhuËn thuÇn tõ ho¹t ®éng kinh doanh 
(30=20+(21-22)-(24+25))</t>
  </si>
  <si>
    <t>30</t>
  </si>
  <si>
    <t>11- Thu nhËp kh¸c</t>
  </si>
  <si>
    <t>12- Chi phÝ kh¸c</t>
  </si>
  <si>
    <t>31</t>
  </si>
  <si>
    <t>32</t>
  </si>
  <si>
    <t>13- Lîi nhuËn kh¸c (40-31-32)</t>
  </si>
  <si>
    <t>40</t>
  </si>
  <si>
    <t>50</t>
  </si>
  <si>
    <t xml:space="preserve">15- ThuÕ thu nhËp doanh nghiÖp </t>
  </si>
  <si>
    <t>14- Tæng lîi nhuËn kÕ to¸n tr­íc thuÕ
(50=30+40)</t>
  </si>
  <si>
    <t>51</t>
  </si>
  <si>
    <t>60</t>
  </si>
  <si>
    <t>28</t>
  </si>
  <si>
    <t>16- Lîi nhuËn sau thuÕ thu nhËp doanh 
nghiÖp (60=50-51)</t>
  </si>
  <si>
    <t xml:space="preserve">BiÓu sè 07; MÉu sè: B01-DN </t>
  </si>
  <si>
    <t xml:space="preserve">BiÓu sè: 08; MÉu sè: B02-DN; </t>
  </si>
  <si>
    <t xml:space="preserve">BiÓu sè: 09; MÉu sè: B02-DN; </t>
  </si>
  <si>
    <t>B¸o c¸o l­u chuyÓn tiÒn tÖ</t>
  </si>
  <si>
    <t>(Theo ph­¬ng ph¸p trùc tiÕp)</t>
  </si>
  <si>
    <t>M·
sè</t>
  </si>
  <si>
    <t>Kú nµy</t>
  </si>
  <si>
    <t xml:space="preserve">I- L­u chuyÓn tiÒn tõ ho¹t ®éng kinh doanh </t>
  </si>
  <si>
    <t xml:space="preserve">     1- TiÒn thu tõ b¸n hµng, cung cÊp dÞch vô vµ
doanh thu kh¸c</t>
  </si>
  <si>
    <t xml:space="preserve">     2- TiÒn chi tr¶ cho ng­êi cung cÊp hµng ho¸ 
vµ dÞch vô</t>
  </si>
  <si>
    <t xml:space="preserve">     3- TiÒn chi tr¶ cho ng­êi lao ®éng </t>
  </si>
  <si>
    <t xml:space="preserve">     4- TiÒn chi tr¶ l·i vay</t>
  </si>
  <si>
    <t xml:space="preserve">     5- TiÒn chi nép thuÕ thu nhËp doanh nghiÖp </t>
  </si>
  <si>
    <t xml:space="preserve">     6- TiÒn thu kh¸c tõ ho¹t ®éng kinh doanh </t>
  </si>
  <si>
    <t xml:space="preserve">     7- TiÒn chi kh¸c cho ho¹t ®éng kinh doanh </t>
  </si>
  <si>
    <t xml:space="preserve">L­u chuyÓn tiÒn thuÇn tõ ho¹t ®éng kinh doanh </t>
  </si>
  <si>
    <t>02</t>
  </si>
  <si>
    <t>04</t>
  </si>
  <si>
    <t>05</t>
  </si>
  <si>
    <t>06</t>
  </si>
  <si>
    <t>07</t>
  </si>
  <si>
    <t xml:space="preserve">II- L­u chuyÓn tõ ho¹t ®éng ®Çu t­ </t>
  </si>
  <si>
    <t xml:space="preserve">     1- TiÒn chi ®Ó mua s¾m, x©y dùng TSC§ vµ
c¸c tµi s¶n dµi h¹n kh¸c</t>
  </si>
  <si>
    <t>6,7,8
11</t>
  </si>
  <si>
    <t xml:space="preserve">     2- TiÒn thu tõ thanh lý, nh­îng b¸n TSC§ vµ
c¸c tµi s¶n dµi h¹n kh¸c</t>
  </si>
  <si>
    <t xml:space="preserve">     3- TiÒn chi cho vay, mua c¸c c«ng cô  nî cña
®¬n vÞ kh¸c</t>
  </si>
  <si>
    <t xml:space="preserve">     4- TiÒn thu håi cho vay, b¸n l¹i c¸c c«ng cô
nî cña ®¬n vÞ kh¸c</t>
  </si>
  <si>
    <t xml:space="preserve">     5- TiÒn chi ®Çu t­ gãp vèn vµo ®¬n vÞ kh¸c</t>
  </si>
  <si>
    <t xml:space="preserve">     6- TiÒn thu håi ®Çu t­ gãp vèn vµo ®¬n vÞ kh¸c</t>
  </si>
  <si>
    <t xml:space="preserve">     7- TiÒn thu l·i cho vay, cæ tøc vµ lîi nhuËn
®­îc chia</t>
  </si>
  <si>
    <t>27</t>
  </si>
  <si>
    <t>L­u chuyÓn thuÇn tõ ho¹t ®éng ®Çu t­</t>
  </si>
  <si>
    <t>III- L­u chuyÓn tiÒn tõ ho¹t ®éng tµi chÝnh</t>
  </si>
  <si>
    <t xml:space="preserve">     1- TiÒn thu tõ ph¸t hµnh cæ phiÕu, nhËn vèn
gãp cña chñ së h÷u</t>
  </si>
  <si>
    <t xml:space="preserve">     2- TiÒn chi tr¶ vèn gãp cho c¸c chñ së h÷u, 
mua l¹i cæ phiÕu cña doanh nghiÖp ®· ph¸t hµnh</t>
  </si>
  <si>
    <t xml:space="preserve">     3- TiÒn vay ng¾n h¹n, dµi h¹n nhËn ®­îc</t>
  </si>
  <si>
    <t>33</t>
  </si>
  <si>
    <t xml:space="preserve">     4- TiÒn chi tr¶ nî gèc vay</t>
  </si>
  <si>
    <t>34</t>
  </si>
  <si>
    <t xml:space="preserve">     5- TiÒn chi tr¶ nî thuª tµi chÝnh</t>
  </si>
  <si>
    <t>35</t>
  </si>
  <si>
    <t xml:space="preserve">     6- Cæ tøc, lîi nhuËn ®· tr¶ cho chñ së h÷u</t>
  </si>
  <si>
    <t>36</t>
  </si>
  <si>
    <t>L­u chuyÓn thuÇn tõ ho¹t ®éng tµi chÝnh</t>
  </si>
  <si>
    <t>L­u chuyÓn tiÒn thuÇn trong kú (20+30+40)</t>
  </si>
  <si>
    <t>TiÒn vµ t­¬ng ®­¬ng tiÒn ®Çu kú</t>
  </si>
  <si>
    <t>¶nh h­ëng cña thay ®æi tû gi¸ hèi ®o¸i quy ®æi
ngo¹i tÖ</t>
  </si>
  <si>
    <t>61</t>
  </si>
  <si>
    <t>70</t>
  </si>
  <si>
    <t>29</t>
  </si>
  <si>
    <t>TiÒn vµ t­¬ng ®­¬ng tiÒn cuèi kú (50+60+61)</t>
  </si>
  <si>
    <t>5- Ph¶i tr¶ c«ng nh©n viªn</t>
  </si>
  <si>
    <t xml:space="preserve">           Ng­êi lËp biÓu                               KÕ to¸n tr­ëng</t>
  </si>
  <si>
    <t xml:space="preserve">           Ng­êi lËp biÓu                           KÕ to¸n tr­ëng</t>
  </si>
  <si>
    <t xml:space="preserve">                 (Ký, hä tªn)                                                (Ký, hä tªn)</t>
  </si>
  <si>
    <t xml:space="preserve">                 (Ký, hä tªn)                                            (Ký, hä tªn)</t>
  </si>
  <si>
    <t xml:space="preserve">           Ng­êi lËp biÓu                       KÕ to¸n tr­ëng</t>
  </si>
  <si>
    <t>Hµ Néi, ngµy 20 th¸ng 01 n¨m 2005</t>
  </si>
  <si>
    <t>1- Ph¶i thu kh¸ch hµng ng¾n h¹n</t>
  </si>
  <si>
    <t>2- Tr¶ tr­íc cho ng­êi b¸n ng¾n h¹n</t>
  </si>
  <si>
    <t>3- Ph¶i thu néi bé ng¾n h¹n</t>
  </si>
  <si>
    <t>5- C¸c kho¶n ph¶i thu kh¸c ng¾n h¹n</t>
  </si>
  <si>
    <t>C«ng ty cæ phÇn Th¨ng Long</t>
  </si>
  <si>
    <t>Ban hµnh theo Q§ sè 167/2000/Q§-BTC ngµy</t>
  </si>
  <si>
    <t>25/10/2000 vµ söa ®æi, bæ sung theo Th«ng</t>
  </si>
  <si>
    <t>t­ sè 23/2005/TT-BTC ngµy 30/3/2005</t>
  </si>
  <si>
    <t>N¨m nay</t>
  </si>
  <si>
    <t>N¨m tr­íc</t>
  </si>
  <si>
    <t>T¹i ngµy 31 th¸ng 3 n¨m 2006</t>
  </si>
  <si>
    <t>Hµ Néi, ngµy 20 th¸ng 4 n¨m 2006</t>
  </si>
  <si>
    <t>quý 1 n¨m 2006</t>
  </si>
  <si>
    <t>quý 1 N¨m 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</si>
</sst>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  <numFmt numFmtId="169" formatCode="0.0%"/>
    <numFmt numFmtId="170" formatCode="0.000%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6">
    <font>
      <sz val="14"/>
      <name val=".VnTime"/>
      <family val="0"/>
    </font>
    <font>
      <sz val="13"/>
      <name val=".VnTime"/>
      <family val="2"/>
    </font>
    <font>
      <b/>
      <sz val="13"/>
      <name val=".VnTime"/>
      <family val="2"/>
    </font>
    <font>
      <i/>
      <sz val="13"/>
      <name val=".VnTime"/>
      <family val="2"/>
    </font>
    <font>
      <b/>
      <sz val="12"/>
      <name val=".VnTimeH"/>
      <family val="2"/>
    </font>
    <font>
      <i/>
      <sz val="14"/>
      <name val=".VnTime"/>
      <family val="2"/>
    </font>
    <font>
      <sz val="12"/>
      <name val=".VnTimeH"/>
      <family val="2"/>
    </font>
    <font>
      <i/>
      <sz val="11"/>
      <name val=".VnTime"/>
      <family val="2"/>
    </font>
    <font>
      <sz val="11"/>
      <name val=".VnTime"/>
      <family val="2"/>
    </font>
    <font>
      <sz val="12"/>
      <name val=".VnTime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sz val="14"/>
      <name val=".VnTime"/>
      <family val="0"/>
    </font>
    <font>
      <sz val="12.5"/>
      <name val=".VnTimeH"/>
      <family val="2"/>
    </font>
    <font>
      <sz val="12.5"/>
      <name val=".VnTime"/>
      <family val="2"/>
    </font>
    <font>
      <b/>
      <sz val="12.5"/>
      <name val=".VnTime"/>
      <family val="2"/>
    </font>
    <font>
      <b/>
      <sz val="12"/>
      <color indexed="12"/>
      <name val=".VnTime"/>
      <family val="2"/>
    </font>
    <font>
      <b/>
      <sz val="12.5"/>
      <name val=".VnTimeH"/>
      <family val="2"/>
    </font>
    <font>
      <b/>
      <sz val="12"/>
      <color indexed="10"/>
      <name val=".VnTime"/>
      <family val="2"/>
    </font>
    <font>
      <i/>
      <sz val="12.5"/>
      <name val=".VnTime"/>
      <family val="2"/>
    </font>
    <font>
      <b/>
      <sz val="12.5"/>
      <color indexed="10"/>
      <name val=".VnTime"/>
      <family val="2"/>
    </font>
    <font>
      <sz val="12.5"/>
      <color indexed="20"/>
      <name val=".VnTime"/>
      <family val="2"/>
    </font>
    <font>
      <b/>
      <sz val="12.5"/>
      <color indexed="20"/>
      <name val=".VnTime"/>
      <family val="2"/>
    </font>
    <font>
      <b/>
      <sz val="12.5"/>
      <color indexed="12"/>
      <name val=".VnTime"/>
      <family val="2"/>
    </font>
    <font>
      <b/>
      <sz val="14"/>
      <color indexed="12"/>
      <name val=".VnTimeH"/>
      <family val="2"/>
    </font>
    <font>
      <b/>
      <sz val="14"/>
      <color indexed="53"/>
      <name val=".VnTimeH"/>
      <family val="2"/>
    </font>
    <font>
      <b/>
      <sz val="14"/>
      <color indexed="53"/>
      <name val=".VnTime"/>
      <family val="2"/>
    </font>
    <font>
      <i/>
      <sz val="12"/>
      <name val=".VnTime"/>
      <family val="2"/>
    </font>
    <font>
      <b/>
      <i/>
      <sz val="12.5"/>
      <name val=".VnTime"/>
      <family val="2"/>
    </font>
    <font>
      <b/>
      <i/>
      <sz val="14"/>
      <name val=".VnTime"/>
      <family val="2"/>
    </font>
    <font>
      <b/>
      <i/>
      <sz val="12"/>
      <color indexed="20"/>
      <name val=".VnTime"/>
      <family val="2"/>
    </font>
    <font>
      <b/>
      <sz val="12"/>
      <color indexed="20"/>
      <name val=".VnTime"/>
      <family val="2"/>
    </font>
    <font>
      <b/>
      <sz val="12"/>
      <color indexed="61"/>
      <name val=".VnTime"/>
      <family val="2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10"/>
      <name val=".VnTimeH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0" borderId="1" xfId="15" applyNumberFormat="1" applyFont="1" applyBorder="1" applyAlignment="1">
      <alignment vertical="center"/>
    </xf>
    <xf numFmtId="165" fontId="9" fillId="0" borderId="2" xfId="15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5" fontId="11" fillId="0" borderId="1" xfId="15" applyNumberFormat="1" applyFont="1" applyBorder="1" applyAlignment="1">
      <alignment vertical="center"/>
    </xf>
    <xf numFmtId="49" fontId="9" fillId="0" borderId="4" xfId="15" applyNumberFormat="1" applyFont="1" applyBorder="1" applyAlignment="1">
      <alignment horizontal="center" vertical="center"/>
    </xf>
    <xf numFmtId="49" fontId="9" fillId="0" borderId="1" xfId="15" applyNumberFormat="1" applyFont="1" applyBorder="1" applyAlignment="1">
      <alignment horizontal="center" vertical="center"/>
    </xf>
    <xf numFmtId="49" fontId="11" fillId="0" borderId="1" xfId="15" applyNumberFormat="1" applyFont="1" applyBorder="1" applyAlignment="1">
      <alignment horizontal="center" vertical="center"/>
    </xf>
    <xf numFmtId="49" fontId="9" fillId="0" borderId="2" xfId="15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6" fillId="0" borderId="1" xfId="15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49" fontId="11" fillId="0" borderId="2" xfId="15" applyNumberFormat="1" applyFont="1" applyBorder="1" applyAlignment="1">
      <alignment horizontal="center" vertical="center"/>
    </xf>
    <xf numFmtId="165" fontId="18" fillId="0" borderId="2" xfId="15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65" fontId="9" fillId="0" borderId="4" xfId="15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9" fillId="0" borderId="3" xfId="15" applyNumberFormat="1" applyFont="1" applyBorder="1" applyAlignment="1">
      <alignment horizontal="center" vertical="center"/>
    </xf>
    <xf numFmtId="165" fontId="9" fillId="0" borderId="3" xfId="15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5" xfId="15" applyNumberFormat="1" applyFont="1" applyBorder="1" applyAlignment="1">
      <alignment horizontal="center" vertical="center"/>
    </xf>
    <xf numFmtId="165" fontId="18" fillId="0" borderId="5" xfId="15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15" applyNumberFormat="1" applyFont="1" applyBorder="1" applyAlignment="1">
      <alignment horizontal="center" vertical="center"/>
    </xf>
    <xf numFmtId="165" fontId="18" fillId="0" borderId="0" xfId="15" applyNumberFormat="1" applyFont="1" applyBorder="1" applyAlignment="1">
      <alignment vertical="center"/>
    </xf>
    <xf numFmtId="165" fontId="18" fillId="0" borderId="1" xfId="15" applyNumberFormat="1" applyFont="1" applyBorder="1" applyAlignment="1">
      <alignment vertical="center"/>
    </xf>
    <xf numFmtId="49" fontId="11" fillId="0" borderId="4" xfId="15" applyNumberFormat="1" applyFont="1" applyBorder="1" applyAlignment="1">
      <alignment horizontal="center" vertical="center"/>
    </xf>
    <xf numFmtId="165" fontId="18" fillId="0" borderId="4" xfId="15" applyNumberFormat="1" applyFont="1" applyBorder="1" applyAlignment="1">
      <alignment vertical="center"/>
    </xf>
    <xf numFmtId="49" fontId="11" fillId="0" borderId="3" xfId="15" applyNumberFormat="1" applyFont="1" applyBorder="1" applyAlignment="1">
      <alignment horizontal="center" vertical="center" wrapText="1"/>
    </xf>
    <xf numFmtId="165" fontId="11" fillId="0" borderId="3" xfId="15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14" fillId="0" borderId="0" xfId="15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65" fontId="14" fillId="0" borderId="1" xfId="15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5" fontId="15" fillId="0" borderId="3" xfId="15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65" fontId="14" fillId="0" borderId="4" xfId="15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65" fontId="20" fillId="0" borderId="2" xfId="15" applyNumberFormat="1" applyFont="1" applyBorder="1" applyAlignment="1">
      <alignment vertical="center"/>
    </xf>
    <xf numFmtId="165" fontId="21" fillId="0" borderId="1" xfId="15" applyNumberFormat="1" applyFont="1" applyBorder="1" applyAlignment="1">
      <alignment vertical="center"/>
    </xf>
    <xf numFmtId="165" fontId="22" fillId="0" borderId="1" xfId="15" applyNumberFormat="1" applyFont="1" applyBorder="1" applyAlignment="1">
      <alignment vertical="center"/>
    </xf>
    <xf numFmtId="165" fontId="23" fillId="0" borderId="1" xfId="15" applyNumberFormat="1" applyFont="1" applyBorder="1" applyAlignment="1">
      <alignment vertical="center"/>
    </xf>
    <xf numFmtId="49" fontId="23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165" fontId="9" fillId="0" borderId="0" xfId="15" applyNumberFormat="1" applyFont="1" applyAlignment="1">
      <alignment vertical="center"/>
    </xf>
    <xf numFmtId="165" fontId="0" fillId="0" borderId="0" xfId="15" applyNumberFormat="1" applyAlignment="1">
      <alignment vertical="center"/>
    </xf>
    <xf numFmtId="0" fontId="28" fillId="0" borderId="1" xfId="0" applyFont="1" applyBorder="1" applyAlignment="1">
      <alignment vertical="center"/>
    </xf>
    <xf numFmtId="49" fontId="2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3" xfId="15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30" fillId="0" borderId="1" xfId="15" applyNumberFormat="1" applyFont="1" applyBorder="1" applyAlignment="1">
      <alignment vertical="center"/>
    </xf>
    <xf numFmtId="165" fontId="31" fillId="0" borderId="1" xfId="15" applyNumberFormat="1" applyFont="1" applyBorder="1" applyAlignment="1">
      <alignment vertical="center"/>
    </xf>
    <xf numFmtId="165" fontId="31" fillId="0" borderId="4" xfId="15" applyNumberFormat="1" applyFont="1" applyBorder="1" applyAlignment="1">
      <alignment vertical="center"/>
    </xf>
    <xf numFmtId="165" fontId="32" fillId="0" borderId="2" xfId="15" applyNumberFormat="1" applyFont="1" applyBorder="1" applyAlignment="1">
      <alignment vertical="center"/>
    </xf>
    <xf numFmtId="0" fontId="35" fillId="0" borderId="3" xfId="0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19" fillId="0" borderId="0" xfId="15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showGridLines="0" tabSelected="1" zoomScale="75" zoomScaleNormal="75" workbookViewId="0" topLeftCell="A16">
      <selection activeCell="A8" sqref="A8:E8"/>
    </sheetView>
  </sheetViews>
  <sheetFormatPr defaultColWidth="8.66015625" defaultRowHeight="18"/>
  <cols>
    <col min="1" max="1" width="40.66015625" style="5" customWidth="1"/>
    <col min="2" max="2" width="3.08203125" style="13" customWidth="1"/>
    <col min="3" max="3" width="6.41015625" style="7" customWidth="1"/>
    <col min="4" max="4" width="13.91015625" style="5" customWidth="1"/>
    <col min="5" max="5" width="12.91015625" style="5" customWidth="1"/>
    <col min="6" max="16384" width="8.83203125" style="5" customWidth="1"/>
  </cols>
  <sheetData>
    <row r="1" spans="1:5" ht="18.75">
      <c r="A1" s="3" t="s">
        <v>218</v>
      </c>
      <c r="C1" s="99" t="s">
        <v>156</v>
      </c>
      <c r="D1" s="99"/>
      <c r="E1" s="99"/>
    </row>
    <row r="2" spans="1:5" ht="18.75">
      <c r="A2" s="4" t="s">
        <v>109</v>
      </c>
      <c r="C2" s="100" t="s">
        <v>219</v>
      </c>
      <c r="D2" s="100"/>
      <c r="E2" s="100"/>
    </row>
    <row r="3" spans="1:5" ht="18.75">
      <c r="A3" s="1" t="s">
        <v>2</v>
      </c>
      <c r="C3" s="100" t="s">
        <v>3</v>
      </c>
      <c r="D3" s="100"/>
      <c r="E3" s="100"/>
    </row>
    <row r="4" spans="1:5" ht="18.75">
      <c r="A4" s="1"/>
      <c r="C4" s="100" t="s">
        <v>4</v>
      </c>
      <c r="D4" s="100"/>
      <c r="E4" s="100"/>
    </row>
    <row r="5" spans="1:5" ht="18.75">
      <c r="A5" s="1"/>
      <c r="C5" s="6"/>
      <c r="D5" s="6"/>
      <c r="E5" s="6"/>
    </row>
    <row r="6" spans="1:5" ht="20.25">
      <c r="A6" s="101" t="s">
        <v>5</v>
      </c>
      <c r="B6" s="101"/>
      <c r="C6" s="101"/>
      <c r="D6" s="101"/>
      <c r="E6" s="101"/>
    </row>
    <row r="7" spans="1:5" ht="18.75">
      <c r="A7" s="102" t="s">
        <v>224</v>
      </c>
      <c r="B7" s="102"/>
      <c r="C7" s="102"/>
      <c r="D7" s="102"/>
      <c r="E7" s="102"/>
    </row>
    <row r="8" spans="1:5" ht="39" customHeight="1">
      <c r="A8" s="103"/>
      <c r="B8" s="104"/>
      <c r="C8" s="104"/>
      <c r="D8" s="104"/>
      <c r="E8" s="104"/>
    </row>
    <row r="9" spans="1:5" ht="18.75">
      <c r="A9" s="1"/>
      <c r="C9" s="6"/>
      <c r="D9" s="106" t="s">
        <v>6</v>
      </c>
      <c r="E9" s="106"/>
    </row>
    <row r="10" spans="1:5" ht="33.75" customHeight="1">
      <c r="A10" s="11" t="s">
        <v>7</v>
      </c>
      <c r="B10" s="12" t="s">
        <v>8</v>
      </c>
      <c r="C10" s="97" t="s">
        <v>14</v>
      </c>
      <c r="D10" s="11" t="s">
        <v>9</v>
      </c>
      <c r="E10" s="11" t="s">
        <v>123</v>
      </c>
    </row>
    <row r="11" spans="1:5" ht="21.75" customHeight="1">
      <c r="A11" s="17" t="s">
        <v>10</v>
      </c>
      <c r="B11" s="14">
        <v>100</v>
      </c>
      <c r="C11" s="23"/>
      <c r="D11" s="95">
        <f>D13+D16+D19+D26+D29</f>
        <v>40255500153</v>
      </c>
      <c r="E11" s="95">
        <f>E13+E16+E19+E26+E29</f>
        <v>41873844027</v>
      </c>
    </row>
    <row r="12" spans="1:5" ht="21.75" customHeight="1">
      <c r="A12" s="18" t="s">
        <v>11</v>
      </c>
      <c r="B12" s="15"/>
      <c r="C12" s="24"/>
      <c r="D12" s="9"/>
      <c r="E12" s="9"/>
    </row>
    <row r="13" spans="1:5" ht="21.75" customHeight="1">
      <c r="A13" s="21" t="s">
        <v>12</v>
      </c>
      <c r="B13" s="15">
        <v>110</v>
      </c>
      <c r="C13" s="25"/>
      <c r="D13" s="28">
        <f>D14+D15</f>
        <v>3052659829</v>
      </c>
      <c r="E13" s="28">
        <f>E14+E15</f>
        <v>7420080111</v>
      </c>
    </row>
    <row r="14" spans="1:5" ht="21.75" customHeight="1">
      <c r="A14" s="19" t="s">
        <v>13</v>
      </c>
      <c r="B14" s="8">
        <v>111</v>
      </c>
      <c r="C14" s="24">
        <v>1</v>
      </c>
      <c r="D14" s="9">
        <v>3052659829</v>
      </c>
      <c r="E14" s="9">
        <v>7420080111</v>
      </c>
    </row>
    <row r="15" spans="1:5" ht="21.75" customHeight="1">
      <c r="A15" s="19" t="s">
        <v>15</v>
      </c>
      <c r="B15" s="8">
        <v>112</v>
      </c>
      <c r="C15" s="24" t="s">
        <v>26</v>
      </c>
      <c r="D15" s="9">
        <v>0</v>
      </c>
      <c r="E15" s="9"/>
    </row>
    <row r="16" spans="1:5" ht="21.75" customHeight="1">
      <c r="A16" s="21" t="s">
        <v>16</v>
      </c>
      <c r="B16" s="15">
        <v>120</v>
      </c>
      <c r="C16" s="25"/>
      <c r="D16" s="28">
        <f>D17-D18</f>
        <v>10000000000</v>
      </c>
      <c r="E16" s="28">
        <f>E17-E18</f>
        <v>10000000000</v>
      </c>
    </row>
    <row r="17" spans="1:5" ht="21.75" customHeight="1">
      <c r="A17" s="19" t="s">
        <v>17</v>
      </c>
      <c r="B17" s="8">
        <v>121</v>
      </c>
      <c r="C17" s="24" t="s">
        <v>27</v>
      </c>
      <c r="D17" s="9">
        <v>10000000000</v>
      </c>
      <c r="E17" s="9">
        <v>10000000000</v>
      </c>
    </row>
    <row r="18" spans="1:5" ht="21.75" customHeight="1">
      <c r="A18" s="19" t="s">
        <v>18</v>
      </c>
      <c r="B18" s="8">
        <v>129</v>
      </c>
      <c r="C18" s="24"/>
      <c r="D18" s="9"/>
      <c r="E18" s="9"/>
    </row>
    <row r="19" spans="1:5" ht="21.75" customHeight="1">
      <c r="A19" s="21" t="s">
        <v>19</v>
      </c>
      <c r="B19" s="15">
        <v>130</v>
      </c>
      <c r="C19" s="25"/>
      <c r="D19" s="28">
        <f>D20+D21+D22+D23+D24+D25</f>
        <v>2436780496</v>
      </c>
      <c r="E19" s="28">
        <f>E20+E21+E22+E23+E24+E25</f>
        <v>2459923095</v>
      </c>
    </row>
    <row r="20" spans="1:5" ht="21.75" customHeight="1">
      <c r="A20" s="19" t="s">
        <v>214</v>
      </c>
      <c r="B20" s="8">
        <v>131</v>
      </c>
      <c r="C20" s="24" t="s">
        <v>28</v>
      </c>
      <c r="D20" s="9">
        <v>946977083</v>
      </c>
      <c r="E20" s="9">
        <v>984439837</v>
      </c>
    </row>
    <row r="21" spans="1:5" ht="21.75" customHeight="1">
      <c r="A21" s="19" t="s">
        <v>215</v>
      </c>
      <c r="B21" s="8">
        <v>132</v>
      </c>
      <c r="C21" s="24"/>
      <c r="D21" s="9">
        <v>90606570</v>
      </c>
      <c r="E21" s="9">
        <v>112857570</v>
      </c>
    </row>
    <row r="22" spans="1:5" ht="21.75" customHeight="1">
      <c r="A22" s="19" t="s">
        <v>216</v>
      </c>
      <c r="B22" s="8">
        <v>133</v>
      </c>
      <c r="C22" s="24" t="s">
        <v>28</v>
      </c>
      <c r="D22" s="9">
        <v>1233734150</v>
      </c>
      <c r="E22" s="9">
        <v>1005483426</v>
      </c>
    </row>
    <row r="23" spans="1:5" ht="21.75" customHeight="1">
      <c r="A23" s="19" t="s">
        <v>20</v>
      </c>
      <c r="B23" s="8">
        <v>134</v>
      </c>
      <c r="C23" s="24"/>
      <c r="D23" s="9">
        <v>0</v>
      </c>
      <c r="E23" s="9"/>
    </row>
    <row r="24" spans="1:5" ht="21.75" customHeight="1">
      <c r="A24" s="19" t="s">
        <v>217</v>
      </c>
      <c r="B24" s="8">
        <v>138</v>
      </c>
      <c r="C24" s="24" t="s">
        <v>28</v>
      </c>
      <c r="D24" s="9">
        <v>533248293</v>
      </c>
      <c r="E24" s="9">
        <v>724927862</v>
      </c>
    </row>
    <row r="25" spans="1:5" ht="21.75" customHeight="1">
      <c r="A25" s="19" t="s">
        <v>21</v>
      </c>
      <c r="B25" s="8">
        <v>139</v>
      </c>
      <c r="C25" s="24" t="s">
        <v>28</v>
      </c>
      <c r="D25" s="9">
        <v>-367785600</v>
      </c>
      <c r="E25" s="9">
        <v>-367785600</v>
      </c>
    </row>
    <row r="26" spans="1:5" ht="21.75" customHeight="1">
      <c r="A26" s="21" t="s">
        <v>22</v>
      </c>
      <c r="B26" s="15">
        <v>140</v>
      </c>
      <c r="C26" s="25"/>
      <c r="D26" s="28">
        <f>D27+D28</f>
        <v>24595804597</v>
      </c>
      <c r="E26" s="28">
        <f>E27+E28</f>
        <v>21993840821</v>
      </c>
    </row>
    <row r="27" spans="1:5" ht="21.75" customHeight="1">
      <c r="A27" s="19" t="s">
        <v>23</v>
      </c>
      <c r="B27" s="8">
        <v>141</v>
      </c>
      <c r="C27" s="24" t="s">
        <v>29</v>
      </c>
      <c r="D27" s="9">
        <v>24595804597</v>
      </c>
      <c r="E27" s="9">
        <v>21993840821</v>
      </c>
    </row>
    <row r="28" spans="1:5" ht="21.75" customHeight="1">
      <c r="A28" s="19" t="s">
        <v>24</v>
      </c>
      <c r="B28" s="8">
        <v>149</v>
      </c>
      <c r="C28" s="24"/>
      <c r="D28" s="9"/>
      <c r="E28" s="9">
        <v>0</v>
      </c>
    </row>
    <row r="29" spans="1:5" ht="21.75" customHeight="1">
      <c r="A29" s="21" t="s">
        <v>25</v>
      </c>
      <c r="B29" s="15">
        <v>150</v>
      </c>
      <c r="C29" s="25"/>
      <c r="D29" s="22">
        <f>SUM(D30:D32)</f>
        <v>170255231</v>
      </c>
      <c r="E29" s="22">
        <f>SUM(E30:E32)</f>
        <v>0</v>
      </c>
    </row>
    <row r="30" spans="1:5" ht="21.75" customHeight="1">
      <c r="A30" s="19" t="s">
        <v>30</v>
      </c>
      <c r="B30" s="8">
        <v>151</v>
      </c>
      <c r="C30" s="24"/>
      <c r="D30" s="9">
        <v>23711250</v>
      </c>
      <c r="E30" s="9"/>
    </row>
    <row r="31" spans="1:5" ht="21.75" customHeight="1">
      <c r="A31" s="19" t="s">
        <v>31</v>
      </c>
      <c r="B31" s="8">
        <v>152</v>
      </c>
      <c r="C31" s="24" t="s">
        <v>33</v>
      </c>
      <c r="D31" s="9">
        <v>146543981</v>
      </c>
      <c r="E31" s="9"/>
    </row>
    <row r="32" spans="1:5" ht="21.75" customHeight="1">
      <c r="A32" s="19" t="s">
        <v>32</v>
      </c>
      <c r="B32" s="8">
        <v>158</v>
      </c>
      <c r="C32" s="24"/>
      <c r="D32" s="9">
        <v>0</v>
      </c>
      <c r="E32" s="9">
        <v>0</v>
      </c>
    </row>
    <row r="33" spans="1:5" ht="21.75" customHeight="1">
      <c r="A33" s="27" t="s">
        <v>34</v>
      </c>
      <c r="B33" s="15">
        <v>200</v>
      </c>
      <c r="C33" s="24"/>
      <c r="D33" s="94">
        <f>D35+D40+D51+D54+D59</f>
        <v>31902930747</v>
      </c>
      <c r="E33" s="94">
        <f>E35+E40+E51+E54+E59</f>
        <v>32255149963</v>
      </c>
    </row>
    <row r="34" spans="1:5" ht="21.75" customHeight="1">
      <c r="A34" s="18" t="s">
        <v>35</v>
      </c>
      <c r="B34" s="15"/>
      <c r="C34" s="24"/>
      <c r="D34" s="9"/>
      <c r="E34" s="9"/>
    </row>
    <row r="35" spans="1:5" ht="21.75" customHeight="1">
      <c r="A35" s="21" t="s">
        <v>36</v>
      </c>
      <c r="B35" s="15">
        <v>210</v>
      </c>
      <c r="C35" s="25"/>
      <c r="D35" s="28">
        <f>SUM(D36:D39)</f>
        <v>2902494308</v>
      </c>
      <c r="E35" s="28">
        <f>SUM(E36:E39)</f>
        <v>2629201258</v>
      </c>
    </row>
    <row r="36" spans="1:5" ht="21.75" customHeight="1">
      <c r="A36" s="19" t="s">
        <v>37</v>
      </c>
      <c r="B36" s="8">
        <v>211</v>
      </c>
      <c r="C36" s="24" t="s">
        <v>45</v>
      </c>
      <c r="D36" s="9">
        <v>0</v>
      </c>
      <c r="E36" s="9">
        <v>0</v>
      </c>
    </row>
    <row r="37" spans="1:5" ht="21.75" customHeight="1">
      <c r="A37" s="19" t="s">
        <v>38</v>
      </c>
      <c r="B37" s="8">
        <v>212</v>
      </c>
      <c r="C37" s="24"/>
      <c r="D37" s="9">
        <v>1151821258</v>
      </c>
      <c r="E37" s="9">
        <v>1151821258</v>
      </c>
    </row>
    <row r="38" spans="1:5" ht="21.75" customHeight="1">
      <c r="A38" s="19" t="s">
        <v>39</v>
      </c>
      <c r="B38" s="8">
        <v>213</v>
      </c>
      <c r="C38" s="24"/>
      <c r="D38" s="9">
        <v>1750673050</v>
      </c>
      <c r="E38" s="9">
        <v>1477380000</v>
      </c>
    </row>
    <row r="39" spans="1:5" ht="21.75" customHeight="1">
      <c r="A39" s="19" t="s">
        <v>40</v>
      </c>
      <c r="B39" s="8">
        <v>219</v>
      </c>
      <c r="C39" s="24"/>
      <c r="D39" s="9">
        <v>0</v>
      </c>
      <c r="E39" s="9">
        <v>0</v>
      </c>
    </row>
    <row r="40" spans="1:5" ht="21.75" customHeight="1">
      <c r="A40" s="21" t="s">
        <v>41</v>
      </c>
      <c r="B40" s="15">
        <v>220</v>
      </c>
      <c r="C40" s="25"/>
      <c r="D40" s="28">
        <f>D41+D44+D47+D50</f>
        <v>28762775356</v>
      </c>
      <c r="E40" s="28">
        <f>E41+E44+E47+E50</f>
        <v>29353075015</v>
      </c>
    </row>
    <row r="41" spans="1:5" ht="21.75" customHeight="1">
      <c r="A41" s="19" t="s">
        <v>42</v>
      </c>
      <c r="B41" s="8">
        <v>221</v>
      </c>
      <c r="C41" s="24" t="s">
        <v>47</v>
      </c>
      <c r="D41" s="9">
        <f>D42+D43</f>
        <v>28377851077</v>
      </c>
      <c r="E41" s="9">
        <f>E42+E43</f>
        <v>28968634593</v>
      </c>
    </row>
    <row r="42" spans="1:5" ht="21.75" customHeight="1">
      <c r="A42" s="19" t="s">
        <v>43</v>
      </c>
      <c r="B42" s="8">
        <v>222</v>
      </c>
      <c r="C42" s="24"/>
      <c r="D42" s="9">
        <v>40486200656</v>
      </c>
      <c r="E42" s="9">
        <v>40082219601</v>
      </c>
    </row>
    <row r="43" spans="1:5" ht="21.75" customHeight="1">
      <c r="A43" s="19" t="s">
        <v>44</v>
      </c>
      <c r="B43" s="8">
        <v>223</v>
      </c>
      <c r="C43" s="24"/>
      <c r="D43" s="9">
        <v>-12108349579</v>
      </c>
      <c r="E43" s="9">
        <v>-11113585008</v>
      </c>
    </row>
    <row r="44" spans="1:5" ht="21.75" customHeight="1">
      <c r="A44" s="19" t="s">
        <v>46</v>
      </c>
      <c r="B44" s="8">
        <v>224</v>
      </c>
      <c r="C44" s="24" t="s">
        <v>48</v>
      </c>
      <c r="D44" s="9"/>
      <c r="E44" s="9"/>
    </row>
    <row r="45" spans="1:5" ht="21.75" customHeight="1">
      <c r="A45" s="19" t="s">
        <v>43</v>
      </c>
      <c r="B45" s="8">
        <v>225</v>
      </c>
      <c r="C45" s="24"/>
      <c r="D45" s="9"/>
      <c r="E45" s="9"/>
    </row>
    <row r="46" spans="1:5" ht="21.75" customHeight="1">
      <c r="A46" s="19" t="s">
        <v>44</v>
      </c>
      <c r="B46" s="8">
        <v>226</v>
      </c>
      <c r="C46" s="24"/>
      <c r="D46" s="9"/>
      <c r="E46" s="9"/>
    </row>
    <row r="47" spans="1:5" ht="21.75" customHeight="1">
      <c r="A47" s="19" t="s">
        <v>49</v>
      </c>
      <c r="B47" s="8">
        <v>227</v>
      </c>
      <c r="C47" s="24" t="s">
        <v>50</v>
      </c>
      <c r="D47" s="9">
        <f>D48+D49</f>
        <v>257353475</v>
      </c>
      <c r="E47" s="9">
        <f>E48+E49</f>
        <v>263727902</v>
      </c>
    </row>
    <row r="48" spans="1:5" ht="21.75" customHeight="1">
      <c r="A48" s="19" t="s">
        <v>43</v>
      </c>
      <c r="B48" s="8">
        <v>228</v>
      </c>
      <c r="C48" s="24"/>
      <c r="D48" s="9">
        <v>400892428</v>
      </c>
      <c r="E48" s="9">
        <v>400892428</v>
      </c>
    </row>
    <row r="49" spans="1:5" ht="21.75" customHeight="1">
      <c r="A49" s="19" t="s">
        <v>44</v>
      </c>
      <c r="B49" s="8">
        <v>229</v>
      </c>
      <c r="C49" s="24"/>
      <c r="D49" s="9">
        <v>-143538953</v>
      </c>
      <c r="E49" s="9">
        <v>-137164526</v>
      </c>
    </row>
    <row r="50" spans="1:5" ht="21.75" customHeight="1">
      <c r="A50" s="19" t="s">
        <v>51</v>
      </c>
      <c r="B50" s="8">
        <v>230</v>
      </c>
      <c r="C50" s="24" t="s">
        <v>52</v>
      </c>
      <c r="D50" s="9">
        <v>127570804</v>
      </c>
      <c r="E50" s="9">
        <v>120712520</v>
      </c>
    </row>
    <row r="51" spans="1:5" ht="21.75" customHeight="1">
      <c r="A51" s="21" t="s">
        <v>53</v>
      </c>
      <c r="B51" s="15">
        <v>240</v>
      </c>
      <c r="C51" s="25" t="s">
        <v>54</v>
      </c>
      <c r="D51" s="28">
        <f>SUM(D52:D53)</f>
        <v>0</v>
      </c>
      <c r="E51" s="28">
        <f>SUM(E52:E53)</f>
        <v>0</v>
      </c>
    </row>
    <row r="52" spans="1:5" ht="21.75" customHeight="1">
      <c r="A52" s="19" t="s">
        <v>43</v>
      </c>
      <c r="B52" s="8">
        <v>241</v>
      </c>
      <c r="C52" s="24"/>
      <c r="D52" s="9"/>
      <c r="E52" s="9"/>
    </row>
    <row r="53" spans="1:5" ht="21.75" customHeight="1">
      <c r="A53" s="19" t="s">
        <v>44</v>
      </c>
      <c r="B53" s="8">
        <v>242</v>
      </c>
      <c r="C53" s="24"/>
      <c r="D53" s="9"/>
      <c r="E53" s="9"/>
    </row>
    <row r="54" spans="1:5" ht="21.75" customHeight="1">
      <c r="A54" s="21" t="s">
        <v>55</v>
      </c>
      <c r="B54" s="15">
        <v>250</v>
      </c>
      <c r="C54" s="25" t="s">
        <v>27</v>
      </c>
      <c r="D54" s="28">
        <f>SUM(D55:D58)</f>
        <v>0</v>
      </c>
      <c r="E54" s="28">
        <f>SUM(E55:E58)</f>
        <v>0</v>
      </c>
    </row>
    <row r="55" spans="1:5" ht="21.75" customHeight="1">
      <c r="A55" s="19" t="s">
        <v>56</v>
      </c>
      <c r="B55" s="8">
        <v>251</v>
      </c>
      <c r="C55" s="24"/>
      <c r="D55" s="9"/>
      <c r="E55" s="9"/>
    </row>
    <row r="56" spans="1:5" ht="21.75" customHeight="1">
      <c r="A56" s="19" t="s">
        <v>57</v>
      </c>
      <c r="B56" s="8">
        <v>252</v>
      </c>
      <c r="C56" s="24"/>
      <c r="D56" s="9"/>
      <c r="E56" s="9"/>
    </row>
    <row r="57" spans="1:5" ht="21.75" customHeight="1">
      <c r="A57" s="19" t="s">
        <v>58</v>
      </c>
      <c r="B57" s="8">
        <v>258</v>
      </c>
      <c r="C57" s="24"/>
      <c r="D57" s="9"/>
      <c r="E57" s="9"/>
    </row>
    <row r="58" spans="1:5" ht="21.75" customHeight="1">
      <c r="A58" s="19" t="s">
        <v>59</v>
      </c>
      <c r="B58" s="8">
        <v>259</v>
      </c>
      <c r="C58" s="24"/>
      <c r="D58" s="9"/>
      <c r="E58" s="9"/>
    </row>
    <row r="59" spans="1:5" ht="21.75" customHeight="1">
      <c r="A59" s="21" t="s">
        <v>60</v>
      </c>
      <c r="B59" s="15">
        <v>260</v>
      </c>
      <c r="C59" s="25"/>
      <c r="D59" s="28">
        <f>SUM(D60:D62)</f>
        <v>237661083</v>
      </c>
      <c r="E59" s="28">
        <f>SUM(E60:E62)</f>
        <v>272873690</v>
      </c>
    </row>
    <row r="60" spans="1:5" ht="21.75" customHeight="1">
      <c r="A60" s="19" t="s">
        <v>61</v>
      </c>
      <c r="B60" s="8">
        <v>261</v>
      </c>
      <c r="C60" s="24" t="s">
        <v>62</v>
      </c>
      <c r="D60" s="9">
        <v>237661083</v>
      </c>
      <c r="E60" s="9">
        <v>272873690</v>
      </c>
    </row>
    <row r="61" spans="1:5" ht="21.75" customHeight="1">
      <c r="A61" s="19" t="s">
        <v>63</v>
      </c>
      <c r="B61" s="8">
        <v>262</v>
      </c>
      <c r="C61" s="24" t="s">
        <v>64</v>
      </c>
      <c r="D61" s="9"/>
      <c r="E61" s="9"/>
    </row>
    <row r="62" spans="1:5" ht="21.75" customHeight="1">
      <c r="A62" s="20" t="s">
        <v>65</v>
      </c>
      <c r="B62" s="42">
        <v>268</v>
      </c>
      <c r="C62" s="26"/>
      <c r="D62" s="10"/>
      <c r="E62" s="10"/>
    </row>
    <row r="63" spans="1:5" ht="21.75" customHeight="1">
      <c r="A63" s="38" t="s">
        <v>66</v>
      </c>
      <c r="B63" s="39"/>
      <c r="C63" s="40"/>
      <c r="D63" s="41">
        <f>D11+D33</f>
        <v>72158430900</v>
      </c>
      <c r="E63" s="41">
        <f>E11+E33</f>
        <v>74128993990</v>
      </c>
    </row>
    <row r="64" spans="1:5" ht="21.75" customHeight="1">
      <c r="A64" s="111"/>
      <c r="B64" s="112"/>
      <c r="C64" s="112"/>
      <c r="D64" s="112"/>
      <c r="E64" s="113"/>
    </row>
    <row r="65" spans="1:5" ht="21.75" customHeight="1">
      <c r="A65" s="34" t="s">
        <v>67</v>
      </c>
      <c r="B65" s="35"/>
      <c r="C65" s="36"/>
      <c r="D65" s="37"/>
      <c r="E65" s="37"/>
    </row>
    <row r="66" spans="1:5" ht="21.75" customHeight="1">
      <c r="A66" s="32" t="s">
        <v>68</v>
      </c>
      <c r="B66" s="14">
        <v>300</v>
      </c>
      <c r="C66" s="23"/>
      <c r="D66" s="95">
        <f>D67+D77</f>
        <v>48971879633</v>
      </c>
      <c r="E66" s="95">
        <f>E67+E77</f>
        <v>47990631832</v>
      </c>
    </row>
    <row r="67" spans="1:5" ht="21.75" customHeight="1">
      <c r="A67" s="21" t="s">
        <v>69</v>
      </c>
      <c r="B67" s="15">
        <v>310</v>
      </c>
      <c r="C67" s="25"/>
      <c r="D67" s="28">
        <f>SUM(D68:D76)</f>
        <v>33093560097</v>
      </c>
      <c r="E67" s="28">
        <f>SUM(E68:E76)</f>
        <v>31619589438</v>
      </c>
    </row>
    <row r="68" spans="1:5" ht="21.75" customHeight="1">
      <c r="A68" s="19" t="s">
        <v>70</v>
      </c>
      <c r="B68" s="8">
        <v>311</v>
      </c>
      <c r="C68" s="24" t="s">
        <v>71</v>
      </c>
      <c r="D68" s="9">
        <v>17476765863</v>
      </c>
      <c r="E68" s="9">
        <v>14098845956</v>
      </c>
    </row>
    <row r="69" spans="1:5" ht="21.75" customHeight="1">
      <c r="A69" s="19" t="s">
        <v>72</v>
      </c>
      <c r="B69" s="8">
        <v>312</v>
      </c>
      <c r="C69" s="24" t="s">
        <v>73</v>
      </c>
      <c r="D69" s="9">
        <v>5336470906</v>
      </c>
      <c r="E69" s="9">
        <v>6522729349</v>
      </c>
    </row>
    <row r="70" spans="1:5" ht="21.75" customHeight="1">
      <c r="A70" s="19" t="s">
        <v>74</v>
      </c>
      <c r="B70" s="8">
        <v>313</v>
      </c>
      <c r="C70" s="24" t="s">
        <v>73</v>
      </c>
      <c r="D70" s="9">
        <v>104033275</v>
      </c>
      <c r="E70" s="9">
        <v>909597452</v>
      </c>
    </row>
    <row r="71" spans="1:5" ht="21.75" customHeight="1">
      <c r="A71" s="19" t="s">
        <v>75</v>
      </c>
      <c r="B71" s="8">
        <v>314</v>
      </c>
      <c r="C71" s="24" t="s">
        <v>76</v>
      </c>
      <c r="D71" s="9">
        <v>1890168235</v>
      </c>
      <c r="E71" s="9">
        <v>4371410963</v>
      </c>
    </row>
    <row r="72" spans="1:5" ht="21.75" customHeight="1">
      <c r="A72" s="19" t="s">
        <v>207</v>
      </c>
      <c r="B72" s="8">
        <v>315</v>
      </c>
      <c r="C72" s="24"/>
      <c r="D72" s="9">
        <v>2089204256</v>
      </c>
      <c r="E72" s="9">
        <v>2638605243</v>
      </c>
    </row>
    <row r="73" spans="1:5" ht="21.75" customHeight="1">
      <c r="A73" s="19" t="s">
        <v>77</v>
      </c>
      <c r="B73" s="8">
        <v>316</v>
      </c>
      <c r="C73" s="24" t="s">
        <v>78</v>
      </c>
      <c r="D73" s="9">
        <v>147568297</v>
      </c>
      <c r="E73" s="9">
        <v>181375672</v>
      </c>
    </row>
    <row r="74" spans="1:5" ht="21.75" customHeight="1">
      <c r="A74" s="19" t="s">
        <v>79</v>
      </c>
      <c r="B74" s="8">
        <v>317</v>
      </c>
      <c r="C74" s="24"/>
      <c r="D74" s="9">
        <v>1127349257</v>
      </c>
      <c r="E74" s="9">
        <v>1005483426</v>
      </c>
    </row>
    <row r="75" spans="1:5" ht="21.75" customHeight="1">
      <c r="A75" s="19" t="s">
        <v>80</v>
      </c>
      <c r="B75" s="8">
        <v>318</v>
      </c>
      <c r="C75" s="24"/>
      <c r="D75" s="9"/>
      <c r="E75" s="9"/>
    </row>
    <row r="76" spans="1:5" ht="21.75" customHeight="1">
      <c r="A76" s="19" t="s">
        <v>81</v>
      </c>
      <c r="B76" s="8">
        <v>319</v>
      </c>
      <c r="C76" s="24" t="s">
        <v>82</v>
      </c>
      <c r="D76" s="9">
        <v>4922000008</v>
      </c>
      <c r="E76" s="9">
        <v>1891541377</v>
      </c>
    </row>
    <row r="77" spans="1:5" ht="21.75" customHeight="1">
      <c r="A77" s="21" t="s">
        <v>83</v>
      </c>
      <c r="B77" s="15">
        <v>320</v>
      </c>
      <c r="C77" s="25"/>
      <c r="D77" s="28">
        <f>SUM(D78:D82)</f>
        <v>15878319536</v>
      </c>
      <c r="E77" s="28">
        <f>SUM(E78:E82)</f>
        <v>16371042394</v>
      </c>
    </row>
    <row r="78" spans="1:5" ht="21.75" customHeight="1">
      <c r="A78" s="19" t="s">
        <v>84</v>
      </c>
      <c r="B78" s="8">
        <v>321</v>
      </c>
      <c r="C78" s="24"/>
      <c r="D78" s="9">
        <v>0</v>
      </c>
      <c r="E78" s="9">
        <v>0</v>
      </c>
    </row>
    <row r="79" spans="1:5" ht="21.75" customHeight="1">
      <c r="A79" s="19" t="s">
        <v>85</v>
      </c>
      <c r="B79" s="8">
        <v>322</v>
      </c>
      <c r="C79" s="24" t="s">
        <v>86</v>
      </c>
      <c r="D79" s="9">
        <v>1149821258</v>
      </c>
      <c r="E79" s="9">
        <v>1151821258</v>
      </c>
    </row>
    <row r="80" spans="1:5" ht="21.75" customHeight="1">
      <c r="A80" s="19" t="s">
        <v>87</v>
      </c>
      <c r="B80" s="8">
        <v>323</v>
      </c>
      <c r="C80" s="24"/>
      <c r="D80" s="9">
        <v>120107142</v>
      </c>
      <c r="E80" s="9">
        <v>0</v>
      </c>
    </row>
    <row r="81" spans="1:5" ht="21.75" customHeight="1">
      <c r="A81" s="19" t="s">
        <v>88</v>
      </c>
      <c r="B81" s="8">
        <v>324</v>
      </c>
      <c r="C81" s="24" t="s">
        <v>89</v>
      </c>
      <c r="D81" s="9">
        <v>14608391136</v>
      </c>
      <c r="E81" s="9">
        <v>15219221136</v>
      </c>
    </row>
    <row r="82" spans="1:5" ht="21.75" customHeight="1">
      <c r="A82" s="19" t="s">
        <v>90</v>
      </c>
      <c r="B82" s="8">
        <v>325</v>
      </c>
      <c r="C82" s="24" t="s">
        <v>64</v>
      </c>
      <c r="D82" s="9"/>
      <c r="E82" s="9">
        <v>0</v>
      </c>
    </row>
    <row r="83" spans="1:5" ht="21.75" customHeight="1">
      <c r="A83" s="27" t="s">
        <v>91</v>
      </c>
      <c r="B83" s="15">
        <v>400</v>
      </c>
      <c r="C83" s="24"/>
      <c r="D83" s="94">
        <f>D84+D94</f>
        <v>23186551267</v>
      </c>
      <c r="E83" s="94">
        <f>E84+E94</f>
        <v>26138362158</v>
      </c>
    </row>
    <row r="84" spans="1:5" ht="21.75" customHeight="1">
      <c r="A84" s="21" t="s">
        <v>92</v>
      </c>
      <c r="B84" s="15">
        <v>410</v>
      </c>
      <c r="C84" s="25"/>
      <c r="D84" s="28">
        <f>SUM(D85:D93)</f>
        <v>23083919002</v>
      </c>
      <c r="E84" s="28">
        <f>SUM(E85:E93)</f>
        <v>25866724233</v>
      </c>
    </row>
    <row r="85" spans="1:5" ht="21.75" customHeight="1">
      <c r="A85" s="19" t="s">
        <v>93</v>
      </c>
      <c r="B85" s="8">
        <v>411</v>
      </c>
      <c r="C85" s="24" t="s">
        <v>94</v>
      </c>
      <c r="D85" s="9">
        <v>18000000000</v>
      </c>
      <c r="E85" s="9">
        <v>18000000000</v>
      </c>
    </row>
    <row r="86" spans="1:5" ht="21.75" customHeight="1">
      <c r="A86" s="19" t="s">
        <v>95</v>
      </c>
      <c r="B86" s="8">
        <v>412</v>
      </c>
      <c r="C86" s="24"/>
      <c r="D86" s="9"/>
      <c r="E86" s="9"/>
    </row>
    <row r="87" spans="1:5" ht="21.75" customHeight="1">
      <c r="A87" s="19" t="s">
        <v>96</v>
      </c>
      <c r="B87" s="8">
        <v>413</v>
      </c>
      <c r="C87" s="24"/>
      <c r="D87" s="9">
        <v>-11800000</v>
      </c>
      <c r="E87" s="9">
        <v>-11800000</v>
      </c>
    </row>
    <row r="88" spans="1:5" ht="21.75" customHeight="1">
      <c r="A88" s="19" t="s">
        <v>97</v>
      </c>
      <c r="B88" s="8">
        <v>414</v>
      </c>
      <c r="C88" s="24"/>
      <c r="D88" s="9"/>
      <c r="E88" s="9"/>
    </row>
    <row r="89" spans="1:5" ht="21.75" customHeight="1">
      <c r="A89" s="19" t="s">
        <v>98</v>
      </c>
      <c r="B89" s="8">
        <v>415</v>
      </c>
      <c r="C89" s="24"/>
      <c r="D89" s="9">
        <v>0</v>
      </c>
      <c r="E89" s="9">
        <v>0</v>
      </c>
    </row>
    <row r="90" spans="1:5" ht="21.75" customHeight="1">
      <c r="A90" s="19" t="s">
        <v>99</v>
      </c>
      <c r="B90" s="8">
        <v>416</v>
      </c>
      <c r="C90" s="24" t="s">
        <v>94</v>
      </c>
      <c r="D90" s="9">
        <v>2117506606</v>
      </c>
      <c r="E90" s="9">
        <v>2027955287</v>
      </c>
    </row>
    <row r="91" spans="1:5" ht="21.75" customHeight="1">
      <c r="A91" s="19" t="s">
        <v>100</v>
      </c>
      <c r="B91" s="8">
        <v>417</v>
      </c>
      <c r="C91" s="24" t="s">
        <v>94</v>
      </c>
      <c r="D91" s="9">
        <v>773149693</v>
      </c>
      <c r="E91" s="9">
        <v>751827950</v>
      </c>
    </row>
    <row r="92" spans="1:5" ht="21.75" customHeight="1">
      <c r="A92" s="19" t="s">
        <v>101</v>
      </c>
      <c r="B92" s="8">
        <v>418</v>
      </c>
      <c r="C92" s="24" t="s">
        <v>94</v>
      </c>
      <c r="D92" s="9">
        <v>0</v>
      </c>
      <c r="E92" s="9">
        <v>0</v>
      </c>
    </row>
    <row r="93" spans="1:5" ht="21.75" customHeight="1">
      <c r="A93" s="19" t="s">
        <v>102</v>
      </c>
      <c r="B93" s="8">
        <v>419</v>
      </c>
      <c r="C93" s="24"/>
      <c r="D93" s="9">
        <v>2205062703</v>
      </c>
      <c r="E93" s="9">
        <v>5098740996</v>
      </c>
    </row>
    <row r="94" spans="1:5" ht="21.75" customHeight="1">
      <c r="A94" s="21" t="s">
        <v>103</v>
      </c>
      <c r="B94" s="15">
        <v>420</v>
      </c>
      <c r="C94" s="25"/>
      <c r="D94" s="28">
        <f>SUM(D95:D97)</f>
        <v>102632265</v>
      </c>
      <c r="E94" s="28">
        <f>SUM(E95:E97)</f>
        <v>271637925</v>
      </c>
    </row>
    <row r="95" spans="1:5" ht="21.75" customHeight="1">
      <c r="A95" s="19" t="s">
        <v>104</v>
      </c>
      <c r="B95" s="8">
        <v>421</v>
      </c>
      <c r="C95" s="24"/>
      <c r="D95" s="9">
        <v>102632265</v>
      </c>
      <c r="E95" s="9">
        <v>271637925</v>
      </c>
    </row>
    <row r="96" spans="1:5" ht="21.75" customHeight="1">
      <c r="A96" s="19" t="s">
        <v>105</v>
      </c>
      <c r="B96" s="8">
        <v>422</v>
      </c>
      <c r="C96" s="24" t="s">
        <v>106</v>
      </c>
      <c r="D96" s="9"/>
      <c r="E96" s="9"/>
    </row>
    <row r="97" spans="1:5" ht="21.75" customHeight="1">
      <c r="A97" s="19" t="s">
        <v>107</v>
      </c>
      <c r="B97" s="8">
        <v>423</v>
      </c>
      <c r="C97" s="24"/>
      <c r="D97" s="9"/>
      <c r="E97" s="9"/>
    </row>
    <row r="98" spans="1:5" ht="21.75" customHeight="1">
      <c r="A98" s="29" t="s">
        <v>108</v>
      </c>
      <c r="B98" s="16">
        <v>430</v>
      </c>
      <c r="C98" s="30"/>
      <c r="D98" s="31">
        <f>D83+D66</f>
        <v>72158430900</v>
      </c>
      <c r="E98" s="31">
        <f>E83+E66</f>
        <v>74128993990</v>
      </c>
    </row>
    <row r="99" spans="1:5" ht="21.75" customHeight="1">
      <c r="A99" s="47"/>
      <c r="B99" s="48"/>
      <c r="C99" s="49"/>
      <c r="D99" s="50"/>
      <c r="E99" s="50"/>
    </row>
    <row r="100" spans="1:5" ht="21.75" customHeight="1">
      <c r="A100" s="115" t="s">
        <v>112</v>
      </c>
      <c r="B100" s="115"/>
      <c r="C100" s="115"/>
      <c r="D100" s="115"/>
      <c r="E100" s="115"/>
    </row>
    <row r="101" spans="1:5" ht="35.25" customHeight="1">
      <c r="A101" s="116" t="s">
        <v>113</v>
      </c>
      <c r="B101" s="117"/>
      <c r="C101" s="54" t="s">
        <v>114</v>
      </c>
      <c r="D101" s="55" t="s">
        <v>9</v>
      </c>
      <c r="E101" s="55" t="s">
        <v>123</v>
      </c>
    </row>
    <row r="102" spans="1:5" ht="21.75" customHeight="1">
      <c r="A102" s="118" t="s">
        <v>115</v>
      </c>
      <c r="B102" s="119"/>
      <c r="C102" s="52" t="s">
        <v>122</v>
      </c>
      <c r="D102" s="53"/>
      <c r="E102" s="53"/>
    </row>
    <row r="103" spans="1:5" ht="21.75" customHeight="1">
      <c r="A103" s="107" t="s">
        <v>116</v>
      </c>
      <c r="B103" s="108"/>
      <c r="C103" s="25"/>
      <c r="D103" s="51"/>
      <c r="E103" s="51"/>
    </row>
    <row r="104" spans="1:5" ht="21.75" customHeight="1">
      <c r="A104" s="107" t="s">
        <v>117</v>
      </c>
      <c r="B104" s="108"/>
      <c r="C104" s="25"/>
      <c r="D104" s="51"/>
      <c r="E104" s="51"/>
    </row>
    <row r="105" spans="1:5" ht="21.75" customHeight="1">
      <c r="A105" s="107" t="s">
        <v>118</v>
      </c>
      <c r="B105" s="108"/>
      <c r="C105" s="25"/>
      <c r="D105" s="51"/>
      <c r="E105" s="51"/>
    </row>
    <row r="106" spans="1:5" ht="21.75" customHeight="1">
      <c r="A106" s="107" t="s">
        <v>119</v>
      </c>
      <c r="B106" s="108"/>
      <c r="C106" s="25"/>
      <c r="D106" s="51"/>
      <c r="E106" s="51"/>
    </row>
    <row r="107" spans="1:5" ht="21.75" customHeight="1">
      <c r="A107" s="107" t="s">
        <v>120</v>
      </c>
      <c r="B107" s="108"/>
      <c r="C107" s="25"/>
      <c r="D107" s="51"/>
      <c r="E107" s="51"/>
    </row>
    <row r="108" spans="1:5" ht="21.75" customHeight="1">
      <c r="A108" s="109" t="s">
        <v>121</v>
      </c>
      <c r="B108" s="110"/>
      <c r="C108" s="30"/>
      <c r="D108" s="96">
        <f>-(D49+D43)</f>
        <v>12251888532</v>
      </c>
      <c r="E108" s="96">
        <f>-(E49+E43)</f>
        <v>11250749534</v>
      </c>
    </row>
    <row r="110" spans="3:5" ht="18.75">
      <c r="C110" s="105" t="s">
        <v>225</v>
      </c>
      <c r="D110" s="105"/>
      <c r="E110" s="105"/>
    </row>
    <row r="111" spans="1:5" ht="18">
      <c r="A111" s="43" t="s">
        <v>208</v>
      </c>
      <c r="B111" s="44"/>
      <c r="C111" s="45"/>
      <c r="D111" s="114" t="s">
        <v>110</v>
      </c>
      <c r="E111" s="114"/>
    </row>
    <row r="112" spans="1:5" ht="14.25" customHeight="1">
      <c r="A112" s="46" t="s">
        <v>111</v>
      </c>
      <c r="D112" s="100" t="s">
        <v>0</v>
      </c>
      <c r="E112" s="100"/>
    </row>
    <row r="113" spans="1:5" ht="14.25" customHeight="1">
      <c r="A113" s="46"/>
      <c r="D113" s="92"/>
      <c r="E113" s="92"/>
    </row>
    <row r="114" spans="1:5" ht="14.25" customHeight="1">
      <c r="A114" s="46"/>
      <c r="D114" s="92"/>
      <c r="E114" s="92"/>
    </row>
    <row r="115" spans="1:5" ht="14.25" customHeight="1">
      <c r="A115" s="46"/>
      <c r="D115" s="92"/>
      <c r="E115" s="92"/>
    </row>
    <row r="116" spans="1:5" ht="14.25" customHeight="1">
      <c r="A116" s="46"/>
      <c r="D116" s="92"/>
      <c r="E116" s="92"/>
    </row>
  </sheetData>
  <sheetProtection password="CAFB" sheet="1" objects="1" scenarios="1"/>
  <mergeCells count="21">
    <mergeCell ref="D111:E111"/>
    <mergeCell ref="D112:E112"/>
    <mergeCell ref="A100:E100"/>
    <mergeCell ref="A101:B101"/>
    <mergeCell ref="A102:B102"/>
    <mergeCell ref="A103:B103"/>
    <mergeCell ref="A104:B104"/>
    <mergeCell ref="A105:B105"/>
    <mergeCell ref="A6:E6"/>
    <mergeCell ref="A7:E7"/>
    <mergeCell ref="A8:E8"/>
    <mergeCell ref="C110:E110"/>
    <mergeCell ref="D9:E9"/>
    <mergeCell ref="A106:B106"/>
    <mergeCell ref="A107:B107"/>
    <mergeCell ref="A108:B108"/>
    <mergeCell ref="A64:E64"/>
    <mergeCell ref="C1:E1"/>
    <mergeCell ref="C2:E2"/>
    <mergeCell ref="C3:E3"/>
    <mergeCell ref="C4:E4"/>
  </mergeCells>
  <printOptions/>
  <pageMargins left="0.49" right="0.29" top="0.4" bottom="0.47" header="0.36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zoomScale="75" zoomScaleNormal="75" workbookViewId="0" topLeftCell="A1">
      <selection activeCell="C8" sqref="C8"/>
    </sheetView>
  </sheetViews>
  <sheetFormatPr defaultColWidth="8.66015625" defaultRowHeight="18"/>
  <cols>
    <col min="1" max="1" width="35.33203125" style="5" customWidth="1"/>
    <col min="2" max="2" width="4.83203125" style="5" customWidth="1"/>
    <col min="3" max="3" width="6.5" style="5" customWidth="1"/>
    <col min="4" max="4" width="14.5" style="5" customWidth="1"/>
    <col min="5" max="5" width="15.08203125" style="5" customWidth="1"/>
    <col min="6" max="6" width="13.66015625" style="5" bestFit="1" customWidth="1"/>
    <col min="7" max="16384" width="8.83203125" style="5" customWidth="1"/>
  </cols>
  <sheetData>
    <row r="1" spans="1:5" ht="18">
      <c r="A1" s="73" t="s">
        <v>218</v>
      </c>
      <c r="B1" s="74"/>
      <c r="C1" s="120" t="s">
        <v>157</v>
      </c>
      <c r="D1" s="120"/>
      <c r="E1" s="120"/>
    </row>
    <row r="2" spans="1:5" ht="18">
      <c r="A2" s="75" t="s">
        <v>1</v>
      </c>
      <c r="B2" s="74"/>
      <c r="C2" s="121" t="s">
        <v>219</v>
      </c>
      <c r="D2" s="121"/>
      <c r="E2" s="121"/>
    </row>
    <row r="3" spans="1:5" ht="18">
      <c r="A3" s="2" t="s">
        <v>2</v>
      </c>
      <c r="B3" s="74"/>
      <c r="C3" s="121" t="s">
        <v>220</v>
      </c>
      <c r="D3" s="121"/>
      <c r="E3" s="121"/>
    </row>
    <row r="4" spans="1:5" ht="18">
      <c r="A4" s="2"/>
      <c r="B4" s="74"/>
      <c r="C4" s="121" t="s">
        <v>221</v>
      </c>
      <c r="D4" s="121"/>
      <c r="E4" s="121"/>
    </row>
    <row r="5" spans="1:5" ht="18">
      <c r="A5" s="74"/>
      <c r="B5" s="74"/>
      <c r="C5" s="74"/>
      <c r="D5" s="74"/>
      <c r="E5" s="74"/>
    </row>
    <row r="6" spans="1:5" ht="20.25">
      <c r="A6" s="101" t="s">
        <v>124</v>
      </c>
      <c r="B6" s="101"/>
      <c r="C6" s="101"/>
      <c r="D6" s="101"/>
      <c r="E6" s="101"/>
    </row>
    <row r="7" spans="1:5" ht="20.25">
      <c r="A7" s="123" t="s">
        <v>227</v>
      </c>
      <c r="B7" s="123"/>
      <c r="C7" s="123"/>
      <c r="D7" s="123"/>
      <c r="E7" s="123"/>
    </row>
    <row r="8" spans="1:5" ht="18">
      <c r="A8" s="56"/>
      <c r="B8" s="56"/>
      <c r="C8" s="56"/>
      <c r="D8" s="56"/>
      <c r="E8" s="56"/>
    </row>
    <row r="9" spans="1:5" ht="18">
      <c r="A9" s="56"/>
      <c r="B9" s="56"/>
      <c r="C9" s="56"/>
      <c r="D9" s="122" t="s">
        <v>125</v>
      </c>
      <c r="E9" s="122"/>
    </row>
    <row r="10" spans="1:5" ht="18">
      <c r="A10" s="56"/>
      <c r="B10" s="56"/>
      <c r="C10" s="56"/>
      <c r="D10" s="57"/>
      <c r="E10" s="57"/>
    </row>
    <row r="11" spans="1:5" ht="33">
      <c r="A11" s="67" t="s">
        <v>113</v>
      </c>
      <c r="B11" s="68" t="s">
        <v>8</v>
      </c>
      <c r="C11" s="68" t="s">
        <v>114</v>
      </c>
      <c r="D11" s="69" t="s">
        <v>162</v>
      </c>
      <c r="E11" s="69" t="s">
        <v>223</v>
      </c>
    </row>
    <row r="12" spans="1:5" ht="18">
      <c r="A12" s="90" t="s">
        <v>26</v>
      </c>
      <c r="B12" s="90" t="s">
        <v>28</v>
      </c>
      <c r="C12" s="90" t="s">
        <v>29</v>
      </c>
      <c r="D12" s="91" t="s">
        <v>33</v>
      </c>
      <c r="E12" s="91" t="s">
        <v>45</v>
      </c>
    </row>
    <row r="13" spans="1:5" ht="18">
      <c r="A13" s="70" t="s">
        <v>126</v>
      </c>
      <c r="B13" s="66" t="s">
        <v>129</v>
      </c>
      <c r="C13" s="66" t="s">
        <v>131</v>
      </c>
      <c r="D13" s="71">
        <v>14770772880</v>
      </c>
      <c r="E13" s="71">
        <v>83531401438</v>
      </c>
    </row>
    <row r="14" spans="1:5" ht="18">
      <c r="A14" s="19" t="s">
        <v>127</v>
      </c>
      <c r="B14" s="59" t="s">
        <v>130</v>
      </c>
      <c r="C14" s="59" t="s">
        <v>131</v>
      </c>
      <c r="D14" s="60">
        <f>2309015650-5472000</f>
        <v>2303543650</v>
      </c>
      <c r="E14" s="60">
        <v>11414811551</v>
      </c>
    </row>
    <row r="15" spans="1:5" ht="33">
      <c r="A15" s="62" t="s">
        <v>128</v>
      </c>
      <c r="B15" s="80" t="s">
        <v>54</v>
      </c>
      <c r="C15" s="63" t="s">
        <v>131</v>
      </c>
      <c r="D15" s="79">
        <f>D13-D14</f>
        <v>12467229230</v>
      </c>
      <c r="E15" s="79">
        <f>E13-E14</f>
        <v>72116589887</v>
      </c>
    </row>
    <row r="16" spans="1:5" ht="18">
      <c r="A16" s="19" t="s">
        <v>132</v>
      </c>
      <c r="B16" s="59" t="s">
        <v>27</v>
      </c>
      <c r="C16" s="59" t="s">
        <v>133</v>
      </c>
      <c r="D16" s="60">
        <v>9920678822</v>
      </c>
      <c r="E16" s="60">
        <v>54288718839</v>
      </c>
    </row>
    <row r="17" spans="1:5" ht="33">
      <c r="A17" s="62" t="s">
        <v>134</v>
      </c>
      <c r="B17" s="80" t="s">
        <v>89</v>
      </c>
      <c r="C17" s="63"/>
      <c r="D17" s="79">
        <f>D15-D16</f>
        <v>2546550408</v>
      </c>
      <c r="E17" s="79">
        <f>E15-E16</f>
        <v>17827871048</v>
      </c>
    </row>
    <row r="18" spans="1:5" ht="18">
      <c r="A18" s="19" t="s">
        <v>135</v>
      </c>
      <c r="B18" s="59" t="s">
        <v>94</v>
      </c>
      <c r="C18" s="59" t="s">
        <v>131</v>
      </c>
      <c r="D18" s="60">
        <v>64857131</v>
      </c>
      <c r="E18" s="60">
        <v>185325061</v>
      </c>
    </row>
    <row r="19" spans="1:5" ht="18">
      <c r="A19" s="19" t="s">
        <v>137</v>
      </c>
      <c r="B19" s="59" t="s">
        <v>106</v>
      </c>
      <c r="C19" s="59" t="s">
        <v>136</v>
      </c>
      <c r="D19" s="60">
        <v>767849689</v>
      </c>
      <c r="E19" s="60">
        <v>3329725286</v>
      </c>
    </row>
    <row r="20" spans="1:5" ht="18">
      <c r="A20" s="19" t="s">
        <v>138</v>
      </c>
      <c r="B20" s="59" t="s">
        <v>122</v>
      </c>
      <c r="C20" s="59"/>
      <c r="D20" s="60">
        <v>758371023</v>
      </c>
      <c r="E20" s="60">
        <v>3310371537</v>
      </c>
    </row>
    <row r="21" spans="1:5" ht="18">
      <c r="A21" s="19" t="s">
        <v>139</v>
      </c>
      <c r="B21" s="59" t="s">
        <v>131</v>
      </c>
      <c r="C21" s="59"/>
      <c r="D21" s="60">
        <v>544140435</v>
      </c>
      <c r="E21" s="60">
        <v>2761455619</v>
      </c>
    </row>
    <row r="22" spans="1:5" ht="18">
      <c r="A22" s="19" t="s">
        <v>140</v>
      </c>
      <c r="B22" s="59" t="s">
        <v>133</v>
      </c>
      <c r="C22" s="59"/>
      <c r="D22" s="60">
        <v>375624387</v>
      </c>
      <c r="E22" s="60">
        <v>3370427375</v>
      </c>
    </row>
    <row r="23" spans="1:5" ht="33">
      <c r="A23" s="62" t="s">
        <v>141</v>
      </c>
      <c r="B23" s="80" t="s">
        <v>142</v>
      </c>
      <c r="C23" s="63"/>
      <c r="D23" s="79">
        <f>D17+D18-D19-D21-D22</f>
        <v>923793028</v>
      </c>
      <c r="E23" s="79">
        <f>E17+E18-E19-E21-E22</f>
        <v>8551587829</v>
      </c>
    </row>
    <row r="24" spans="1:5" ht="18">
      <c r="A24" s="19" t="s">
        <v>143</v>
      </c>
      <c r="B24" s="59" t="s">
        <v>145</v>
      </c>
      <c r="C24" s="59"/>
      <c r="D24" s="60">
        <v>0</v>
      </c>
      <c r="E24" s="60">
        <v>62229446</v>
      </c>
    </row>
    <row r="25" spans="1:5" ht="18">
      <c r="A25" s="19" t="s">
        <v>144</v>
      </c>
      <c r="B25" s="59" t="s">
        <v>146</v>
      </c>
      <c r="C25" s="59"/>
      <c r="D25" s="60"/>
      <c r="E25" s="60"/>
    </row>
    <row r="26" spans="1:5" ht="18">
      <c r="A26" s="21" t="s">
        <v>147</v>
      </c>
      <c r="B26" s="80" t="s">
        <v>148</v>
      </c>
      <c r="C26" s="63"/>
      <c r="D26" s="79">
        <f>D24-D25</f>
        <v>0</v>
      </c>
      <c r="E26" s="79">
        <f>E24-E25</f>
        <v>62229446</v>
      </c>
    </row>
    <row r="27" spans="1:6" ht="33">
      <c r="A27" s="62" t="s">
        <v>151</v>
      </c>
      <c r="B27" s="80" t="s">
        <v>149</v>
      </c>
      <c r="C27" s="63"/>
      <c r="D27" s="78">
        <f>D23+D26</f>
        <v>923793028</v>
      </c>
      <c r="E27" s="78">
        <f>E23+E26</f>
        <v>8613817275</v>
      </c>
      <c r="F27" s="98"/>
    </row>
    <row r="28" spans="1:5" ht="18">
      <c r="A28" s="19" t="s">
        <v>150</v>
      </c>
      <c r="B28" s="59" t="s">
        <v>152</v>
      </c>
      <c r="C28" s="59" t="s">
        <v>154</v>
      </c>
      <c r="D28" s="77">
        <f>D27*0.28</f>
        <v>258662047.84000003</v>
      </c>
      <c r="E28" s="77">
        <f>E27*0.28</f>
        <v>2411868837</v>
      </c>
    </row>
    <row r="29" spans="1:5" ht="33">
      <c r="A29" s="64" t="s">
        <v>155</v>
      </c>
      <c r="B29" s="81" t="s">
        <v>153</v>
      </c>
      <c r="C29" s="65" t="s">
        <v>154</v>
      </c>
      <c r="D29" s="76">
        <f>D27-D28</f>
        <v>665130980.16</v>
      </c>
      <c r="E29" s="76">
        <f>E27-E28</f>
        <v>6201948438</v>
      </c>
    </row>
    <row r="30" spans="1:5" ht="18">
      <c r="A30" s="56"/>
      <c r="B30" s="58"/>
      <c r="C30" s="58"/>
      <c r="D30" s="57"/>
      <c r="E30" s="57"/>
    </row>
    <row r="31" spans="2:5" ht="18.75">
      <c r="B31" s="13"/>
      <c r="C31" s="105" t="s">
        <v>225</v>
      </c>
      <c r="D31" s="105"/>
      <c r="E31" s="105"/>
    </row>
    <row r="32" spans="1:5" ht="18">
      <c r="A32" s="43" t="s">
        <v>212</v>
      </c>
      <c r="B32" s="44"/>
      <c r="C32" s="45"/>
      <c r="D32" s="114" t="s">
        <v>110</v>
      </c>
      <c r="E32" s="114"/>
    </row>
    <row r="33" spans="1:5" ht="18.75">
      <c r="A33" s="46" t="s">
        <v>211</v>
      </c>
      <c r="B33" s="13"/>
      <c r="C33" s="7"/>
      <c r="D33" s="100" t="s">
        <v>0</v>
      </c>
      <c r="E33" s="100"/>
    </row>
    <row r="34" spans="1:5" ht="18">
      <c r="A34" s="56"/>
      <c r="B34" s="58"/>
      <c r="C34" s="58"/>
      <c r="D34" s="57"/>
      <c r="E34" s="57"/>
    </row>
    <row r="35" spans="1:5" ht="18">
      <c r="A35" s="56"/>
      <c r="B35" s="58"/>
      <c r="C35" s="58"/>
      <c r="D35" s="57"/>
      <c r="E35" s="57"/>
    </row>
    <row r="36" spans="1:5" ht="18">
      <c r="A36" s="56"/>
      <c r="B36" s="58"/>
      <c r="C36" s="58"/>
      <c r="D36" s="57"/>
      <c r="E36" s="57"/>
    </row>
    <row r="37" spans="1:5" ht="18">
      <c r="A37" s="56"/>
      <c r="B37" s="58"/>
      <c r="C37" s="58"/>
      <c r="D37" s="57"/>
      <c r="E37" s="57"/>
    </row>
    <row r="38" spans="1:5" ht="18">
      <c r="A38" s="56"/>
      <c r="B38" s="58"/>
      <c r="C38" s="58"/>
      <c r="D38" s="57"/>
      <c r="E38" s="57"/>
    </row>
    <row r="39" spans="1:5" ht="18">
      <c r="A39" s="56"/>
      <c r="B39" s="58"/>
      <c r="C39" s="58"/>
      <c r="D39" s="57"/>
      <c r="E39" s="57"/>
    </row>
    <row r="40" spans="1:5" ht="18">
      <c r="A40" s="56"/>
      <c r="B40" s="58"/>
      <c r="C40" s="58"/>
      <c r="D40" s="57"/>
      <c r="E40" s="57"/>
    </row>
    <row r="41" spans="1:5" ht="18">
      <c r="A41" s="56"/>
      <c r="B41" s="58"/>
      <c r="C41" s="58"/>
      <c r="D41" s="57"/>
      <c r="E41" s="57"/>
    </row>
    <row r="42" spans="1:5" ht="18">
      <c r="A42" s="56"/>
      <c r="B42" s="58"/>
      <c r="C42" s="58"/>
      <c r="D42" s="57"/>
      <c r="E42" s="57"/>
    </row>
    <row r="43" spans="1:5" ht="18">
      <c r="A43" s="56"/>
      <c r="B43" s="58"/>
      <c r="C43" s="58"/>
      <c r="D43" s="57"/>
      <c r="E43" s="57"/>
    </row>
    <row r="44" spans="1:5" ht="18">
      <c r="A44" s="56"/>
      <c r="B44" s="58"/>
      <c r="C44" s="58"/>
      <c r="D44" s="57"/>
      <c r="E44" s="57"/>
    </row>
    <row r="45" spans="1:5" ht="18">
      <c r="A45" s="56"/>
      <c r="B45" s="58"/>
      <c r="C45" s="58"/>
      <c r="D45" s="57"/>
      <c r="E45" s="57"/>
    </row>
    <row r="46" spans="1:5" ht="18">
      <c r="A46" s="56"/>
      <c r="B46" s="58"/>
      <c r="C46" s="58"/>
      <c r="D46" s="57"/>
      <c r="E46" s="57"/>
    </row>
    <row r="47" spans="1:5" ht="18">
      <c r="A47" s="56"/>
      <c r="B47" s="58"/>
      <c r="C47" s="58"/>
      <c r="D47" s="57"/>
      <c r="E47" s="57"/>
    </row>
    <row r="48" spans="1:5" ht="18">
      <c r="A48" s="56"/>
      <c r="B48" s="58"/>
      <c r="C48" s="58"/>
      <c r="D48" s="57"/>
      <c r="E48" s="57"/>
    </row>
    <row r="49" spans="1:5" ht="18">
      <c r="A49" s="56"/>
      <c r="B49" s="58"/>
      <c r="C49" s="58"/>
      <c r="D49" s="57"/>
      <c r="E49" s="57"/>
    </row>
    <row r="50" spans="1:5" ht="18">
      <c r="A50" s="56"/>
      <c r="B50" s="58"/>
      <c r="C50" s="58"/>
      <c r="D50" s="57"/>
      <c r="E50" s="57"/>
    </row>
    <row r="51" spans="1:5" ht="18">
      <c r="A51" s="56"/>
      <c r="B51" s="58"/>
      <c r="C51" s="58"/>
      <c r="D51" s="57"/>
      <c r="E51" s="57"/>
    </row>
    <row r="52" spans="1:5" ht="18">
      <c r="A52" s="56"/>
      <c r="B52" s="58"/>
      <c r="C52" s="58"/>
      <c r="D52" s="57"/>
      <c r="E52" s="57"/>
    </row>
    <row r="53" spans="1:5" ht="18">
      <c r="A53" s="56"/>
      <c r="B53" s="58"/>
      <c r="C53" s="58"/>
      <c r="D53" s="57"/>
      <c r="E53" s="57"/>
    </row>
    <row r="54" spans="1:5" ht="18">
      <c r="A54" s="56"/>
      <c r="B54" s="58"/>
      <c r="C54" s="58"/>
      <c r="D54" s="56"/>
      <c r="E54" s="56"/>
    </row>
    <row r="55" spans="1:5" ht="18">
      <c r="A55" s="56"/>
      <c r="B55" s="58"/>
      <c r="C55" s="58"/>
      <c r="D55" s="56"/>
      <c r="E55" s="56"/>
    </row>
    <row r="56" spans="1:5" ht="18">
      <c r="A56" s="56"/>
      <c r="B56" s="58"/>
      <c r="C56" s="58"/>
      <c r="D56" s="56"/>
      <c r="E56" s="56"/>
    </row>
    <row r="57" spans="1:5" ht="18">
      <c r="A57" s="56"/>
      <c r="B57" s="58"/>
      <c r="C57" s="58"/>
      <c r="D57" s="56"/>
      <c r="E57" s="56"/>
    </row>
    <row r="58" spans="1:5" ht="18">
      <c r="A58" s="56"/>
      <c r="B58" s="56"/>
      <c r="C58" s="58"/>
      <c r="D58" s="56"/>
      <c r="E58" s="56"/>
    </row>
    <row r="59" spans="1:5" ht="18">
      <c r="A59" s="56"/>
      <c r="B59" s="56"/>
      <c r="C59" s="58"/>
      <c r="D59" s="56"/>
      <c r="E59" s="56"/>
    </row>
    <row r="60" spans="1:5" ht="18">
      <c r="A60" s="56"/>
      <c r="B60" s="56"/>
      <c r="C60" s="58"/>
      <c r="D60" s="56"/>
      <c r="E60" s="56"/>
    </row>
    <row r="61" spans="1:5" ht="18">
      <c r="A61" s="56"/>
      <c r="B61" s="56"/>
      <c r="C61" s="56"/>
      <c r="D61" s="56"/>
      <c r="E61" s="56"/>
    </row>
    <row r="62" spans="1:5" ht="18">
      <c r="A62" s="56"/>
      <c r="B62" s="56"/>
      <c r="C62" s="56"/>
      <c r="D62" s="56"/>
      <c r="E62" s="56"/>
    </row>
    <row r="63" spans="1:5" ht="18">
      <c r="A63" s="56"/>
      <c r="B63" s="56"/>
      <c r="C63" s="56"/>
      <c r="D63" s="56"/>
      <c r="E63" s="56"/>
    </row>
    <row r="64" spans="1:5" ht="18">
      <c r="A64" s="56"/>
      <c r="B64" s="56"/>
      <c r="C64" s="56"/>
      <c r="D64" s="56"/>
      <c r="E64" s="56"/>
    </row>
    <row r="65" spans="1:5" ht="18">
      <c r="A65" s="56"/>
      <c r="B65" s="56"/>
      <c r="C65" s="56"/>
      <c r="D65" s="56"/>
      <c r="E65" s="56"/>
    </row>
    <row r="66" spans="1:5" ht="18">
      <c r="A66" s="56"/>
      <c r="B66" s="56"/>
      <c r="C66" s="56"/>
      <c r="D66" s="56"/>
      <c r="E66" s="56"/>
    </row>
    <row r="67" spans="1:5" ht="18">
      <c r="A67" s="56"/>
      <c r="B67" s="56"/>
      <c r="C67" s="56"/>
      <c r="D67" s="56"/>
      <c r="E67" s="56"/>
    </row>
    <row r="68" spans="1:5" ht="18">
      <c r="A68" s="56"/>
      <c r="B68" s="56"/>
      <c r="C68" s="56"/>
      <c r="D68" s="56"/>
      <c r="E68" s="56"/>
    </row>
    <row r="69" spans="1:5" ht="18">
      <c r="A69" s="56"/>
      <c r="B69" s="56"/>
      <c r="C69" s="56"/>
      <c r="D69" s="56"/>
      <c r="E69" s="56"/>
    </row>
    <row r="70" spans="1:5" ht="18">
      <c r="A70" s="56"/>
      <c r="B70" s="56"/>
      <c r="C70" s="56"/>
      <c r="D70" s="56"/>
      <c r="E70" s="56"/>
    </row>
    <row r="71" spans="1:5" ht="18">
      <c r="A71" s="56"/>
      <c r="B71" s="56"/>
      <c r="C71" s="56"/>
      <c r="D71" s="56"/>
      <c r="E71" s="56"/>
    </row>
    <row r="72" spans="1:5" ht="18">
      <c r="A72" s="56"/>
      <c r="B72" s="56"/>
      <c r="C72" s="56"/>
      <c r="D72" s="56"/>
      <c r="E72" s="56"/>
    </row>
    <row r="73" spans="1:5" ht="18">
      <c r="A73" s="56"/>
      <c r="B73" s="56"/>
      <c r="C73" s="56"/>
      <c r="D73" s="56"/>
      <c r="E73" s="56"/>
    </row>
    <row r="74" spans="1:5" ht="18">
      <c r="A74" s="56"/>
      <c r="B74" s="56"/>
      <c r="C74" s="56"/>
      <c r="D74" s="56"/>
      <c r="E74" s="56"/>
    </row>
    <row r="75" spans="1:5" ht="18">
      <c r="A75" s="56"/>
      <c r="B75" s="56"/>
      <c r="C75" s="56"/>
      <c r="D75" s="56"/>
      <c r="E75" s="56"/>
    </row>
    <row r="76" spans="1:5" ht="18">
      <c r="A76" s="56"/>
      <c r="B76" s="56"/>
      <c r="C76" s="56"/>
      <c r="D76" s="56"/>
      <c r="E76" s="56"/>
    </row>
    <row r="77" spans="1:5" ht="18">
      <c r="A77" s="56"/>
      <c r="B77" s="56"/>
      <c r="C77" s="56"/>
      <c r="D77" s="56"/>
      <c r="E77" s="56"/>
    </row>
    <row r="78" spans="1:5" ht="18">
      <c r="A78" s="56"/>
      <c r="B78" s="56"/>
      <c r="C78" s="56"/>
      <c r="D78" s="56"/>
      <c r="E78" s="56"/>
    </row>
    <row r="79" spans="1:5" ht="18">
      <c r="A79" s="56"/>
      <c r="B79" s="56"/>
      <c r="C79" s="56"/>
      <c r="D79" s="56"/>
      <c r="E79" s="56"/>
    </row>
    <row r="80" spans="1:5" ht="18">
      <c r="A80" s="56"/>
      <c r="B80" s="56"/>
      <c r="C80" s="56"/>
      <c r="D80" s="56"/>
      <c r="E80" s="56"/>
    </row>
    <row r="81" spans="1:5" ht="18">
      <c r="A81" s="56"/>
      <c r="B81" s="56"/>
      <c r="C81" s="56"/>
      <c r="D81" s="56"/>
      <c r="E81" s="56"/>
    </row>
    <row r="82" spans="1:5" ht="18">
      <c r="A82" s="56"/>
      <c r="B82" s="56"/>
      <c r="C82" s="56"/>
      <c r="D82" s="56"/>
      <c r="E82" s="56"/>
    </row>
    <row r="83" spans="1:5" ht="18">
      <c r="A83" s="56"/>
      <c r="B83" s="56"/>
      <c r="C83" s="56"/>
      <c r="D83" s="56"/>
      <c r="E83" s="56"/>
    </row>
    <row r="84" spans="1:5" ht="18">
      <c r="A84" s="56"/>
      <c r="B84" s="56"/>
      <c r="C84" s="56"/>
      <c r="D84" s="56"/>
      <c r="E84" s="56"/>
    </row>
    <row r="85" spans="1:5" ht="18">
      <c r="A85" s="56"/>
      <c r="B85" s="56"/>
      <c r="C85" s="56"/>
      <c r="D85" s="56"/>
      <c r="E85" s="56"/>
    </row>
    <row r="86" spans="1:5" ht="18">
      <c r="A86" s="56"/>
      <c r="B86" s="56"/>
      <c r="C86" s="56"/>
      <c r="D86" s="56"/>
      <c r="E86" s="56"/>
    </row>
    <row r="87" spans="1:5" ht="18">
      <c r="A87" s="56"/>
      <c r="B87" s="56"/>
      <c r="C87" s="56"/>
      <c r="D87" s="56"/>
      <c r="E87" s="56"/>
    </row>
    <row r="88" spans="1:5" ht="18">
      <c r="A88" s="56"/>
      <c r="B88" s="56"/>
      <c r="C88" s="56"/>
      <c r="D88" s="56"/>
      <c r="E88" s="56"/>
    </row>
    <row r="89" spans="1:5" ht="18">
      <c r="A89" s="56"/>
      <c r="B89" s="56"/>
      <c r="C89" s="56"/>
      <c r="D89" s="56"/>
      <c r="E89" s="56"/>
    </row>
    <row r="90" spans="1:5" ht="18">
      <c r="A90" s="56"/>
      <c r="B90" s="56"/>
      <c r="C90" s="56"/>
      <c r="D90" s="56"/>
      <c r="E90" s="56"/>
    </row>
    <row r="91" spans="1:5" ht="18">
      <c r="A91" s="56"/>
      <c r="B91" s="56"/>
      <c r="C91" s="56"/>
      <c r="D91" s="56"/>
      <c r="E91" s="56"/>
    </row>
    <row r="92" spans="1:5" ht="18">
      <c r="A92" s="56"/>
      <c r="B92" s="56"/>
      <c r="C92" s="56"/>
      <c r="D92" s="56"/>
      <c r="E92" s="56"/>
    </row>
  </sheetData>
  <sheetProtection password="CAFB" sheet="1" objects="1" scenarios="1"/>
  <mergeCells count="10">
    <mergeCell ref="D32:E32"/>
    <mergeCell ref="D33:E33"/>
    <mergeCell ref="D9:E9"/>
    <mergeCell ref="A6:E6"/>
    <mergeCell ref="A7:E7"/>
    <mergeCell ref="C31:E31"/>
    <mergeCell ref="C1:E1"/>
    <mergeCell ref="C2:E2"/>
    <mergeCell ref="C3:E3"/>
    <mergeCell ref="C4:E4"/>
  </mergeCells>
  <printOptions/>
  <pageMargins left="0.36" right="0.39" top="0.31" bottom="0.5" header="0.2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showGridLines="0" zoomScale="75" zoomScaleNormal="75" workbookViewId="0" topLeftCell="A1">
      <selection activeCell="A9" sqref="A9:E9"/>
    </sheetView>
  </sheetViews>
  <sheetFormatPr defaultColWidth="8.66015625" defaultRowHeight="18"/>
  <cols>
    <col min="1" max="1" width="36.5" style="5" customWidth="1"/>
    <col min="2" max="2" width="5.08203125" style="5" customWidth="1"/>
    <col min="3" max="3" width="6.33203125" style="5" customWidth="1"/>
    <col min="4" max="4" width="13.41015625" style="5" customWidth="1"/>
    <col min="5" max="5" width="14" style="5" customWidth="1"/>
    <col min="6" max="16384" width="8.83203125" style="5" customWidth="1"/>
  </cols>
  <sheetData>
    <row r="1" spans="1:5" ht="18">
      <c r="A1" s="73" t="s">
        <v>218</v>
      </c>
      <c r="B1" s="74"/>
      <c r="C1" s="120" t="s">
        <v>158</v>
      </c>
      <c r="D1" s="120"/>
      <c r="E1" s="120"/>
    </row>
    <row r="2" spans="1:5" ht="18">
      <c r="A2" s="75" t="s">
        <v>1</v>
      </c>
      <c r="B2" s="74"/>
      <c r="C2" s="121" t="s">
        <v>219</v>
      </c>
      <c r="D2" s="121"/>
      <c r="E2" s="121"/>
    </row>
    <row r="3" spans="1:5" ht="18">
      <c r="A3" s="2" t="s">
        <v>2</v>
      </c>
      <c r="B3" s="74"/>
      <c r="C3" s="121" t="s">
        <v>220</v>
      </c>
      <c r="D3" s="121"/>
      <c r="E3" s="121"/>
    </row>
    <row r="4" spans="1:5" ht="18">
      <c r="A4" s="2"/>
      <c r="B4" s="74"/>
      <c r="C4" s="121" t="s">
        <v>221</v>
      </c>
      <c r="D4" s="121"/>
      <c r="E4" s="121"/>
    </row>
    <row r="7" spans="1:5" ht="20.25">
      <c r="A7" s="101" t="s">
        <v>159</v>
      </c>
      <c r="B7" s="101"/>
      <c r="C7" s="101"/>
      <c r="D7" s="101"/>
      <c r="E7" s="101"/>
    </row>
    <row r="8" spans="1:5" ht="20.25">
      <c r="A8" s="123" t="s">
        <v>226</v>
      </c>
      <c r="B8" s="123"/>
      <c r="C8" s="123"/>
      <c r="D8" s="123"/>
      <c r="E8" s="123"/>
    </row>
    <row r="9" spans="1:5" ht="18">
      <c r="A9" s="124" t="s">
        <v>160</v>
      </c>
      <c r="B9" s="124"/>
      <c r="C9" s="124"/>
      <c r="D9" s="124"/>
      <c r="E9" s="124"/>
    </row>
    <row r="11" spans="4:5" ht="18">
      <c r="D11" s="125" t="s">
        <v>125</v>
      </c>
      <c r="E11" s="125"/>
    </row>
    <row r="12" spans="1:5" ht="33">
      <c r="A12" s="67" t="s">
        <v>113</v>
      </c>
      <c r="B12" s="88" t="s">
        <v>161</v>
      </c>
      <c r="C12" s="88" t="s">
        <v>114</v>
      </c>
      <c r="D12" s="55" t="s">
        <v>222</v>
      </c>
      <c r="E12" s="55" t="s">
        <v>223</v>
      </c>
    </row>
    <row r="13" spans="1:5" ht="18">
      <c r="A13" s="72" t="s">
        <v>26</v>
      </c>
      <c r="B13" s="72" t="s">
        <v>28</v>
      </c>
      <c r="C13" s="72" t="s">
        <v>29</v>
      </c>
      <c r="D13" s="36" t="s">
        <v>33</v>
      </c>
      <c r="E13" s="36" t="s">
        <v>45</v>
      </c>
    </row>
    <row r="14" spans="1:5" ht="33" customHeight="1">
      <c r="A14" s="89" t="s">
        <v>163</v>
      </c>
      <c r="B14" s="66"/>
      <c r="C14" s="66"/>
      <c r="D14" s="33"/>
      <c r="E14" s="33"/>
    </row>
    <row r="15" spans="1:5" ht="33" customHeight="1">
      <c r="A15" s="61" t="s">
        <v>164</v>
      </c>
      <c r="B15" s="59" t="s">
        <v>129</v>
      </c>
      <c r="C15" s="59"/>
      <c r="D15" s="9">
        <v>15537185999</v>
      </c>
      <c r="E15" s="9">
        <v>87412992885</v>
      </c>
    </row>
    <row r="16" spans="1:5" ht="33" customHeight="1">
      <c r="A16" s="61" t="s">
        <v>165</v>
      </c>
      <c r="B16" s="59" t="s">
        <v>172</v>
      </c>
      <c r="C16" s="59"/>
      <c r="D16" s="9">
        <v>7153099000</v>
      </c>
      <c r="E16" s="9">
        <v>23789746351</v>
      </c>
    </row>
    <row r="17" spans="1:5" ht="33" customHeight="1">
      <c r="A17" s="19" t="s">
        <v>166</v>
      </c>
      <c r="B17" s="59" t="s">
        <v>130</v>
      </c>
      <c r="C17" s="59"/>
      <c r="D17" s="9">
        <v>1431474251</v>
      </c>
      <c r="E17" s="9">
        <v>4784787700</v>
      </c>
    </row>
    <row r="18" spans="1:5" ht="33" customHeight="1">
      <c r="A18" s="19" t="s">
        <v>167</v>
      </c>
      <c r="B18" s="59" t="s">
        <v>173</v>
      </c>
      <c r="C18" s="59"/>
      <c r="D18" s="9">
        <v>758371023</v>
      </c>
      <c r="E18" s="9">
        <v>3250006967</v>
      </c>
    </row>
    <row r="19" spans="1:5" ht="33" customHeight="1">
      <c r="A19" s="19" t="s">
        <v>168</v>
      </c>
      <c r="B19" s="59" t="s">
        <v>174</v>
      </c>
      <c r="C19" s="59"/>
      <c r="D19" s="9">
        <v>5897941217</v>
      </c>
      <c r="E19" s="9">
        <v>17514153932</v>
      </c>
    </row>
    <row r="20" spans="1:5" ht="33" customHeight="1">
      <c r="A20" s="19" t="s">
        <v>169</v>
      </c>
      <c r="B20" s="59" t="s">
        <v>175</v>
      </c>
      <c r="C20" s="59"/>
      <c r="D20" s="9">
        <v>92759858</v>
      </c>
      <c r="E20" s="9">
        <v>1663117874</v>
      </c>
    </row>
    <row r="21" spans="1:5" ht="33" customHeight="1">
      <c r="A21" s="19" t="s">
        <v>170</v>
      </c>
      <c r="B21" s="59" t="s">
        <v>176</v>
      </c>
      <c r="C21" s="59"/>
      <c r="D21" s="9">
        <v>1310096336</v>
      </c>
      <c r="E21" s="9">
        <v>3831315952</v>
      </c>
    </row>
    <row r="22" spans="1:5" ht="33" customHeight="1">
      <c r="A22" s="84" t="s">
        <v>171</v>
      </c>
      <c r="B22" s="85" t="s">
        <v>89</v>
      </c>
      <c r="C22" s="59"/>
      <c r="D22" s="93">
        <f>D15+D20-D16-D17-D18-D19-D21</f>
        <v>-921035970</v>
      </c>
      <c r="E22" s="93">
        <f>E15+E20-E16-E17-E18-E19-E21</f>
        <v>35906099857</v>
      </c>
    </row>
    <row r="23" spans="1:5" ht="33" customHeight="1">
      <c r="A23" s="21" t="s">
        <v>177</v>
      </c>
      <c r="B23" s="59"/>
      <c r="C23" s="59"/>
      <c r="D23" s="9"/>
      <c r="E23" s="9"/>
    </row>
    <row r="24" spans="1:5" ht="33" customHeight="1">
      <c r="A24" s="61" t="s">
        <v>178</v>
      </c>
      <c r="B24" s="59" t="s">
        <v>94</v>
      </c>
      <c r="C24" s="86" t="s">
        <v>179</v>
      </c>
      <c r="D24" s="9">
        <v>35839379</v>
      </c>
      <c r="E24" s="9">
        <v>79155880</v>
      </c>
    </row>
    <row r="25" spans="1:5" ht="33" customHeight="1">
      <c r="A25" s="61" t="s">
        <v>180</v>
      </c>
      <c r="B25" s="59" t="s">
        <v>106</v>
      </c>
      <c r="C25" s="59"/>
      <c r="D25" s="9"/>
      <c r="E25" s="9"/>
    </row>
    <row r="26" spans="1:5" ht="33" customHeight="1">
      <c r="A26" s="61" t="s">
        <v>181</v>
      </c>
      <c r="B26" s="59" t="s">
        <v>122</v>
      </c>
      <c r="C26" s="59"/>
      <c r="D26" s="9">
        <v>0</v>
      </c>
      <c r="E26" s="9">
        <v>10447822997</v>
      </c>
    </row>
    <row r="27" spans="1:5" ht="33" customHeight="1">
      <c r="A27" s="61" t="s">
        <v>182</v>
      </c>
      <c r="B27" s="59" t="s">
        <v>131</v>
      </c>
      <c r="C27" s="59"/>
      <c r="D27" s="9">
        <v>0</v>
      </c>
      <c r="E27" s="9">
        <v>355000000</v>
      </c>
    </row>
    <row r="28" spans="1:5" ht="33" customHeight="1">
      <c r="A28" s="19" t="s">
        <v>183</v>
      </c>
      <c r="B28" s="59" t="s">
        <v>133</v>
      </c>
      <c r="C28" s="59"/>
      <c r="D28" s="9"/>
      <c r="E28" s="9">
        <v>0</v>
      </c>
    </row>
    <row r="29" spans="1:5" ht="33" customHeight="1">
      <c r="A29" s="19" t="s">
        <v>184</v>
      </c>
      <c r="B29" s="59" t="s">
        <v>136</v>
      </c>
      <c r="C29" s="59"/>
      <c r="D29" s="9"/>
      <c r="E29" s="9"/>
    </row>
    <row r="30" spans="1:5" ht="33" customHeight="1">
      <c r="A30" s="61" t="s">
        <v>185</v>
      </c>
      <c r="B30" s="59" t="s">
        <v>186</v>
      </c>
      <c r="C30" s="59"/>
      <c r="D30" s="9">
        <v>64857131</v>
      </c>
      <c r="E30" s="9">
        <v>255305203</v>
      </c>
    </row>
    <row r="31" spans="1:5" ht="33" customHeight="1">
      <c r="A31" s="84" t="s">
        <v>187</v>
      </c>
      <c r="B31" s="85" t="s">
        <v>142</v>
      </c>
      <c r="C31" s="85"/>
      <c r="D31" s="93">
        <f>D25+D27+D29+D30-D24-D26-D28</f>
        <v>29017752</v>
      </c>
      <c r="E31" s="93">
        <f>E25+E27+E29+E30-E24-E26-E28</f>
        <v>-9916673674</v>
      </c>
    </row>
    <row r="32" spans="1:5" ht="33" customHeight="1">
      <c r="A32" s="21" t="s">
        <v>188</v>
      </c>
      <c r="B32" s="59"/>
      <c r="C32" s="59"/>
      <c r="D32" s="9"/>
      <c r="E32" s="9"/>
    </row>
    <row r="33" spans="1:5" ht="33" customHeight="1">
      <c r="A33" s="61" t="s">
        <v>189</v>
      </c>
      <c r="B33" s="59" t="s">
        <v>145</v>
      </c>
      <c r="C33" s="59" t="s">
        <v>94</v>
      </c>
      <c r="D33" s="9"/>
      <c r="E33" s="9">
        <v>0</v>
      </c>
    </row>
    <row r="34" spans="1:5" ht="33" customHeight="1">
      <c r="A34" s="61" t="s">
        <v>190</v>
      </c>
      <c r="B34" s="59" t="s">
        <v>146</v>
      </c>
      <c r="C34" s="59" t="s">
        <v>94</v>
      </c>
      <c r="D34" s="9">
        <v>0</v>
      </c>
      <c r="E34" s="9">
        <v>11800000</v>
      </c>
    </row>
    <row r="35" spans="1:5" ht="33" customHeight="1">
      <c r="A35" s="19" t="s">
        <v>191</v>
      </c>
      <c r="B35" s="59" t="s">
        <v>192</v>
      </c>
      <c r="C35" s="59"/>
      <c r="D35" s="9">
        <v>1815000000</v>
      </c>
      <c r="E35" s="9">
        <v>3292574238</v>
      </c>
    </row>
    <row r="36" spans="1:5" ht="33" customHeight="1">
      <c r="A36" s="19" t="s">
        <v>193</v>
      </c>
      <c r="B36" s="59" t="s">
        <v>194</v>
      </c>
      <c r="C36" s="59"/>
      <c r="D36" s="9">
        <v>5285512590</v>
      </c>
      <c r="E36" s="9">
        <v>32690094364</v>
      </c>
    </row>
    <row r="37" spans="1:5" ht="33" customHeight="1">
      <c r="A37" s="19" t="s">
        <v>195</v>
      </c>
      <c r="B37" s="59" t="s">
        <v>196</v>
      </c>
      <c r="C37" s="59"/>
      <c r="D37" s="9"/>
      <c r="E37" s="9">
        <v>0</v>
      </c>
    </row>
    <row r="38" spans="1:5" ht="33" customHeight="1">
      <c r="A38" s="19" t="s">
        <v>197</v>
      </c>
      <c r="B38" s="59" t="s">
        <v>198</v>
      </c>
      <c r="C38" s="59" t="s">
        <v>94</v>
      </c>
      <c r="D38" s="9">
        <v>4899474</v>
      </c>
      <c r="E38" s="9">
        <v>2783899546</v>
      </c>
    </row>
    <row r="39" spans="1:5" ht="33" customHeight="1">
      <c r="A39" s="84" t="s">
        <v>199</v>
      </c>
      <c r="B39" s="85" t="s">
        <v>148</v>
      </c>
      <c r="C39" s="85"/>
      <c r="D39" s="93">
        <f>D33-D34+D35-D36-D37-D38</f>
        <v>-3475412064</v>
      </c>
      <c r="E39" s="93">
        <f>E33-E34+E35-E36-E37-E38</f>
        <v>-32193219672</v>
      </c>
    </row>
    <row r="40" spans="1:5" ht="33" customHeight="1">
      <c r="A40" s="21" t="s">
        <v>200</v>
      </c>
      <c r="B40" s="63" t="s">
        <v>149</v>
      </c>
      <c r="C40" s="63"/>
      <c r="D40" s="94">
        <f>D22+D31+D39</f>
        <v>-4367430282</v>
      </c>
      <c r="E40" s="94">
        <f>E22+E31+E39</f>
        <v>-6203793489</v>
      </c>
    </row>
    <row r="41" spans="1:5" ht="33" customHeight="1">
      <c r="A41" s="19" t="s">
        <v>201</v>
      </c>
      <c r="B41" s="59" t="s">
        <v>153</v>
      </c>
      <c r="C41" s="59"/>
      <c r="D41" s="9">
        <f>E43</f>
        <v>7420080111</v>
      </c>
      <c r="E41" s="9">
        <v>13623873600</v>
      </c>
    </row>
    <row r="42" spans="1:5" ht="33" customHeight="1">
      <c r="A42" s="61" t="s">
        <v>202</v>
      </c>
      <c r="B42" s="59" t="s">
        <v>203</v>
      </c>
      <c r="C42" s="59"/>
      <c r="D42" s="9">
        <v>0</v>
      </c>
      <c r="E42" s="9">
        <v>0</v>
      </c>
    </row>
    <row r="43" spans="1:5" ht="33" customHeight="1">
      <c r="A43" s="87" t="s">
        <v>206</v>
      </c>
      <c r="B43" s="81" t="s">
        <v>204</v>
      </c>
      <c r="C43" s="81" t="s">
        <v>205</v>
      </c>
      <c r="D43" s="31">
        <f>D40+D41+D42</f>
        <v>3052649829</v>
      </c>
      <c r="E43" s="31">
        <f>E40+E41+E42</f>
        <v>7420080111</v>
      </c>
    </row>
    <row r="44" spans="1:5" ht="18">
      <c r="A44" s="56"/>
      <c r="B44" s="58"/>
      <c r="C44" s="58"/>
      <c r="D44" s="82"/>
      <c r="E44" s="82"/>
    </row>
    <row r="45" spans="2:5" ht="18.75">
      <c r="B45" s="13"/>
      <c r="C45" s="105" t="s">
        <v>213</v>
      </c>
      <c r="D45" s="105"/>
      <c r="E45" s="105"/>
    </row>
    <row r="46" spans="1:5" ht="18">
      <c r="A46" s="43" t="s">
        <v>209</v>
      </c>
      <c r="B46" s="44"/>
      <c r="C46" s="45"/>
      <c r="D46" s="114" t="s">
        <v>110</v>
      </c>
      <c r="E46" s="114"/>
    </row>
    <row r="47" spans="1:5" ht="18.75">
      <c r="A47" s="46" t="s">
        <v>210</v>
      </c>
      <c r="B47" s="13"/>
      <c r="C47" s="7"/>
      <c r="D47" s="100" t="s">
        <v>0</v>
      </c>
      <c r="E47" s="100"/>
    </row>
    <row r="48" spans="1:5" ht="18">
      <c r="A48" s="56"/>
      <c r="B48" s="58"/>
      <c r="C48" s="58"/>
      <c r="D48" s="82"/>
      <c r="E48" s="82"/>
    </row>
    <row r="49" spans="1:5" ht="18">
      <c r="A49" s="56"/>
      <c r="B49" s="58"/>
      <c r="C49" s="58"/>
      <c r="D49" s="82"/>
      <c r="E49" s="82"/>
    </row>
    <row r="50" spans="1:5" ht="18">
      <c r="A50" s="56"/>
      <c r="B50" s="58"/>
      <c r="C50" s="58"/>
      <c r="D50" s="82"/>
      <c r="E50" s="82"/>
    </row>
    <row r="51" spans="1:5" ht="18">
      <c r="A51" s="56"/>
      <c r="B51" s="58"/>
      <c r="C51" s="58"/>
      <c r="D51" s="82"/>
      <c r="E51" s="82"/>
    </row>
    <row r="52" spans="1:5" ht="18">
      <c r="A52" s="56"/>
      <c r="B52" s="58"/>
      <c r="C52" s="58"/>
      <c r="D52" s="82"/>
      <c r="E52" s="82"/>
    </row>
    <row r="53" spans="1:5" ht="18">
      <c r="A53" s="56"/>
      <c r="B53" s="58"/>
      <c r="C53" s="58"/>
      <c r="D53" s="82"/>
      <c r="E53" s="82"/>
    </row>
    <row r="54" spans="1:5" ht="18">
      <c r="A54" s="56"/>
      <c r="B54" s="58"/>
      <c r="C54" s="58"/>
      <c r="D54" s="82"/>
      <c r="E54" s="82"/>
    </row>
    <row r="55" spans="1:5" ht="18">
      <c r="A55" s="56"/>
      <c r="B55" s="58"/>
      <c r="C55" s="58"/>
      <c r="D55" s="82"/>
      <c r="E55" s="82"/>
    </row>
    <row r="56" spans="1:5" ht="18">
      <c r="A56" s="56"/>
      <c r="B56" s="58"/>
      <c r="C56" s="58"/>
      <c r="D56" s="82"/>
      <c r="E56" s="82"/>
    </row>
    <row r="57" spans="1:5" ht="18">
      <c r="A57" s="56"/>
      <c r="B57" s="58"/>
      <c r="C57" s="58"/>
      <c r="D57" s="83"/>
      <c r="E57" s="83"/>
    </row>
    <row r="58" spans="1:5" ht="18">
      <c r="A58" s="56"/>
      <c r="B58" s="58"/>
      <c r="C58" s="58"/>
      <c r="D58" s="83"/>
      <c r="E58" s="83"/>
    </row>
    <row r="59" spans="1:5" ht="18">
      <c r="A59" s="56"/>
      <c r="B59" s="58"/>
      <c r="C59" s="58"/>
      <c r="D59" s="83"/>
      <c r="E59" s="83"/>
    </row>
    <row r="60" spans="1:5" ht="18">
      <c r="A60" s="56"/>
      <c r="B60" s="58"/>
      <c r="C60" s="58"/>
      <c r="D60" s="83"/>
      <c r="E60" s="83"/>
    </row>
    <row r="61" spans="1:5" ht="18">
      <c r="A61" s="56"/>
      <c r="B61" s="58"/>
      <c r="C61" s="58"/>
      <c r="D61" s="83"/>
      <c r="E61" s="83"/>
    </row>
    <row r="62" spans="1:5" ht="18">
      <c r="A62" s="56"/>
      <c r="B62" s="58"/>
      <c r="C62" s="58"/>
      <c r="D62" s="83"/>
      <c r="E62" s="83"/>
    </row>
    <row r="63" spans="1:5" ht="18">
      <c r="A63" s="56"/>
      <c r="B63" s="58"/>
      <c r="C63" s="58"/>
      <c r="D63" s="83"/>
      <c r="E63" s="83"/>
    </row>
    <row r="64" spans="1:5" ht="18">
      <c r="A64" s="56"/>
      <c r="B64" s="58"/>
      <c r="C64" s="58"/>
      <c r="D64" s="83"/>
      <c r="E64" s="83"/>
    </row>
    <row r="65" spans="1:3" ht="18">
      <c r="A65" s="56"/>
      <c r="B65" s="58"/>
      <c r="C65" s="58"/>
    </row>
    <row r="66" spans="1:3" ht="18">
      <c r="A66" s="56"/>
      <c r="B66" s="58"/>
      <c r="C66" s="58"/>
    </row>
    <row r="67" spans="1:3" ht="18">
      <c r="A67" s="56"/>
      <c r="B67" s="58"/>
      <c r="C67" s="58"/>
    </row>
    <row r="68" spans="1:3" ht="18">
      <c r="A68" s="56"/>
      <c r="B68" s="58"/>
      <c r="C68" s="58"/>
    </row>
    <row r="69" spans="1:3" ht="18">
      <c r="A69" s="56"/>
      <c r="B69" s="58"/>
      <c r="C69" s="58"/>
    </row>
    <row r="70" spans="1:3" ht="18">
      <c r="A70" s="56"/>
      <c r="B70" s="58"/>
      <c r="C70" s="58"/>
    </row>
    <row r="71" spans="1:3" ht="18">
      <c r="A71" s="56"/>
      <c r="B71" s="58"/>
      <c r="C71" s="58"/>
    </row>
    <row r="72" spans="1:3" ht="18">
      <c r="A72" s="56"/>
      <c r="B72" s="58"/>
      <c r="C72" s="58"/>
    </row>
  </sheetData>
  <sheetProtection password="CAFB" sheet="1" objects="1" scenarios="1"/>
  <mergeCells count="11">
    <mergeCell ref="C45:E45"/>
    <mergeCell ref="D46:E46"/>
    <mergeCell ref="D47:E47"/>
    <mergeCell ref="A7:E7"/>
    <mergeCell ref="A9:E9"/>
    <mergeCell ref="A8:E8"/>
    <mergeCell ref="D11:E11"/>
    <mergeCell ref="C1:E1"/>
    <mergeCell ref="C2:E2"/>
    <mergeCell ref="C3:E3"/>
    <mergeCell ref="C4:E4"/>
  </mergeCells>
  <printOptions/>
  <pageMargins left="0.43" right="0.41" top="0.36" bottom="0.52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Lan TTTT</cp:lastModifiedBy>
  <cp:lastPrinted>2006-04-24T04:03:02Z</cp:lastPrinted>
  <dcterms:created xsi:type="dcterms:W3CDTF">2005-05-25T07:54:50Z</dcterms:created>
  <dcterms:modified xsi:type="dcterms:W3CDTF">2006-05-05T09:38:26Z</dcterms:modified>
  <cp:category/>
  <cp:version/>
  <cp:contentType/>
  <cp:contentStatus/>
</cp:coreProperties>
</file>